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90" yWindow="1530" windowWidth="15135" windowHeight="9180" tabRatio="892" activeTab="11"/>
  </bookViews>
  <sheets>
    <sheet name="ONCOLOGIE 1" sheetId="1" r:id="rId1"/>
    <sheet name="DIABET 1" sheetId="2" r:id="rId2"/>
    <sheet name="DIABET 2" sheetId="3" r:id="rId3"/>
    <sheet name="DIABET 4" sheetId="4" r:id="rId4"/>
    <sheet name="HEMOFILIE" sheetId="5" r:id="rId5"/>
    <sheet name="BOLI RARE" sheetId="6" r:id="rId6"/>
    <sheet name="ORTOPEDIE" sheetId="7" r:id="rId7"/>
    <sheet name="TRANSPLANT 1" sheetId="8" r:id="rId8"/>
    <sheet name="DIALIZA " sheetId="9" r:id="rId9"/>
    <sheet name="COST VOLUM" sheetId="10" r:id="rId10"/>
    <sheet name="OUG 15" sheetId="11" r:id="rId11"/>
    <sheet name="INDICATORI" sheetId="12" r:id="rId12"/>
  </sheets>
  <externalReferences>
    <externalReference r:id="rId15"/>
  </externalReferences>
  <definedNames>
    <definedName name="_xlnm.Print_Area" localSheetId="5">'BOLI RARE'!$A$1:$AD$81</definedName>
    <definedName name="_xlnm.Print_Area" localSheetId="9">'COST VOLUM'!$A$1:$O$49</definedName>
    <definedName name="_xlnm.Print_Area" localSheetId="2">'DIABET 2'!$A$1:$I$24</definedName>
    <definedName name="_xlnm.Print_Area" localSheetId="3">'DIABET 4'!$A$1:$I$51</definedName>
    <definedName name="_xlnm.Print_Area" localSheetId="8">'DIALIZA '!$A$1:$Z$75</definedName>
    <definedName name="_xlnm.Print_Area" localSheetId="11">'INDICATORI'!$A$1:$J$200</definedName>
    <definedName name="_xlnm.Print_Area" localSheetId="0">'ONCOLOGIE 1'!$A$1:$S$39</definedName>
    <definedName name="_xlnm.Print_Area" localSheetId="6">'ORTOPEDIE'!$A$1:$Y$39</definedName>
    <definedName name="_xlnm.Print_Area" localSheetId="7">'TRANSPLANT 1'!$A$1:$K$41</definedName>
  </definedNames>
  <calcPr fullCalcOnLoad="1"/>
</workbook>
</file>

<file path=xl/sharedStrings.xml><?xml version="1.0" encoding="utf-8"?>
<sst xmlns="http://schemas.openxmlformats.org/spreadsheetml/2006/main" count="1387" uniqueCount="798">
  <si>
    <t>TABEL 1 SITUAŢIA BOLNAVILOR TRATAŢI PE TIPURI DE TERAPIE(LEI)</t>
  </si>
  <si>
    <t>C8=C3+C6+C7</t>
  </si>
  <si>
    <t>TABEL 3 SITUAŢIA STOCULUI DE MEDICAMENTE (LEI)</t>
  </si>
  <si>
    <t>C4 = C1+C4+C7 din tabelul 2</t>
  </si>
  <si>
    <t>insulină+ antidiabetice non-insulinice</t>
  </si>
  <si>
    <t>antidiabetice non-insulinice</t>
  </si>
  <si>
    <t>Valoare medicamente/ materiale sanitare în stoc la începutul perioadei de raportare</t>
  </si>
  <si>
    <t>Valoare medicamente/ materiale sanitare achiziţionate în cursul perioadei de raportare din creditele de angajament alocate</t>
  </si>
  <si>
    <t>Valoare medicamente/ materiale sanitare  transferate*/ casate în cursul perioadei de raportare</t>
  </si>
  <si>
    <t>Valoare medicamente/ materiale sanitare  consumate în cursul perioadei de raportare</t>
  </si>
  <si>
    <t>Valoare medicamente/ materiale sanitare în stoc la sfârşitul perioadei de raportare</t>
  </si>
  <si>
    <t xml:space="preserve">Boli neurologice degenerative/ inflamator-imune forme acute-urgenţe neurologice </t>
  </si>
  <si>
    <t>tarif/ bolnav cu diagnostic de leucemie acută beneficiar de serviciu pentru monitorizarea bolii minime reziduale prin imunofenotipare</t>
  </si>
  <si>
    <t>tarif/ bolnav cu diagnostic de leucemie acută beneficiar de serviciu pentru monitorizarea bolii minime reziduale prin examen citogenetic şi/sau FISH</t>
  </si>
  <si>
    <t>tarif/ bolnav cu diagnostic de leucemie acută beneficiar de serviciu pentru monitorizarea bolii minime reziduale prin examen de biologie moleculară</t>
  </si>
  <si>
    <t>tarif/bolnav beneficiar de serviciu de testare genetică pentru neuroblastom</t>
  </si>
  <si>
    <t>tarif/bolnav beneficiar de serviciu de testare genetică pentru sarcom Ewing</t>
  </si>
  <si>
    <t>număr de bolnavi cu hemofilie congenitală fără inhibitori/boală von Willebrand cu substituţie profilactică continuă</t>
  </si>
  <si>
    <t>cost mediu/bolnav cu hemofilie congenitală fără inhibitori/boală von Willebrand cu substituţie profilactică continuă</t>
  </si>
  <si>
    <t>număr de bolnavi cu hemofilie  congenitală fără inhibitori/boală von Willebrand cu substituţie profilactică intermitentă/de scurtă durată</t>
  </si>
  <si>
    <t>cost mediu/bolnav cu hemofilie congenitală fără inhibitori/boală von Willebrand cu substituţie profilactică intermitentă/de scurtă durată</t>
  </si>
  <si>
    <t>număr de bolnavi cu hemofilie congenitală fără inhibitori/boală von Willebrand cu tratament „on demand”</t>
  </si>
  <si>
    <t>cost mediu/bolnav cu hemofilie congenitală fără inhibitori/boală von Willebrand cu tratament „on demand”</t>
  </si>
  <si>
    <t>număr de bolnavi cu hemofilie congenitală cu inhibitori cu profilaxie secundară pe termen scurt/intermitentă</t>
  </si>
  <si>
    <t>cost mediu/bolnav cu hemofilie congenitală cu inhibitori cu profilaxie secundară pe termen scurt/intermitentă</t>
  </si>
  <si>
    <t>număr de bolnavi cu hemofilie congenitală cu inhibitori cu tratament de oprire a sângerărilor</t>
  </si>
  <si>
    <t>cost mediu/bolnav cu hemofilie congenitală cu inhibitori cu tratament de oprire a sângerărilor</t>
  </si>
  <si>
    <t>număr de bolnavi cu hemofilie congenitală cu şi fără inhibitori/boală von Willebrand, pentru tratamentul de substituţie în cazul intervenţiilor chirurgicale şi ortopedice</t>
  </si>
  <si>
    <t>cost mediu/bolnav cu hemofilie congenitală cu şi fără inhibitori/boală von Willebrand, pentru tratamentul de substituţie în cazul intervenţiilor chirurgicale şi ortopedice</t>
  </si>
  <si>
    <t>număr de bolnavi cu hemofilie dobândită simptomatică cu tratament de substituţie</t>
  </si>
  <si>
    <t>cost mediu/bolnav cu hemofilie dobândită simptomatică cu tratament de substituţie</t>
  </si>
  <si>
    <t>cost mediu/bolnav cu hiperfenilalaninemie la bolnavii diagnosticaţi cu fenilcetonurie sau deficit de tetrahidrobiopterină (BH4)</t>
  </si>
  <si>
    <t>număr de bolnavi cu scleroză tuberoasă</t>
  </si>
  <si>
    <t>cost mediu/bolnav cu scleroză tuberoasă</t>
  </si>
  <si>
    <t>cost mediu/bolnav cu tratament de substituţie</t>
  </si>
  <si>
    <t xml:space="preserve">număr de bolnavi cu osteoporoză </t>
  </si>
  <si>
    <t>cost mediu/bolnav cu epilepsie rezistentă la tratament medicamentos tratat prin proceduri microchirurgicale</t>
  </si>
  <si>
    <t>cost mediu/bolnav cu epilepsie rezistentă la tratament medicamentos tratat prin implant de stimulator al nervului vag</t>
  </si>
  <si>
    <t>Medicamente eliberate în baza contractelor cost-volum</t>
  </si>
  <si>
    <t>C27</t>
  </si>
  <si>
    <t>C28</t>
  </si>
  <si>
    <t>C29</t>
  </si>
  <si>
    <t>PROGRAMUL NAŢIONAL DE ONCOLOGIE - SUBPROGRAMUL DE TRATAMENT AL BOLNAVILOR CU AFECTIUNI ONCOLOGICE (ADULŢI ŞI COPII)</t>
  </si>
  <si>
    <t>Total bolnavi pentru care s-au eliberat medicamente</t>
  </si>
  <si>
    <t>Cheltuieli pentru medicamente:</t>
  </si>
  <si>
    <t>Terapie standard</t>
  </si>
  <si>
    <t>Medicamente aferente DCI-uri marcate cu (**)1, conform Hotărârii Guvernului nr. 720/2008, republicată cu modificările şi completările ulterioare</t>
  </si>
  <si>
    <t>Cheltuieli cu medicamente eliberate pentru:</t>
  </si>
  <si>
    <t>bolnavi cu scleroză multiplă</t>
  </si>
  <si>
    <t xml:space="preserve"> boli rare - medicamente incluse condiţionat </t>
  </si>
  <si>
    <t xml:space="preserve">Total cheltuieli medicamente pentru bolnavi cu boli rare - medicamente incluse condiţionat </t>
  </si>
  <si>
    <t>Total cheltuieli medicamente</t>
  </si>
  <si>
    <t xml:space="preserve">Total număr bolnavi cu boli rare - medicamente incluse condiţionat </t>
  </si>
  <si>
    <t xml:space="preserve">număr bolnavi cu boala Crohn luminală non-activă/ușor activă, cu fistule perianale complexe </t>
  </si>
  <si>
    <t xml:space="preserve">număr bolnavi cu alfa – manozidoză ușoară până la moderată cu manifestări non-neurologice </t>
  </si>
  <si>
    <t xml:space="preserve"> bolnavi cu boala Crohn luminală non-activă/ușor activă, cu fistule perianale complexe </t>
  </si>
  <si>
    <t xml:space="preserve">bolnavi cu alfa – manozidoză ușoară până la moderată cu manifestări non-neurologice </t>
  </si>
  <si>
    <t>bolnavi cu boala Fabry</t>
  </si>
  <si>
    <t>afecţiuni oncologice</t>
  </si>
  <si>
    <t>scleroză multiplă</t>
  </si>
  <si>
    <t xml:space="preserve">boala Crohn luminală non-activă/ușor activă, cu fistule perianale complexe </t>
  </si>
  <si>
    <t xml:space="preserve">alfa – manozidoză ușoară până la moderată cu manifestări non-neurologice </t>
  </si>
  <si>
    <t>boala Fabry</t>
  </si>
  <si>
    <t>C4 trombastenia Glanzmann = C10 din tabelul 2</t>
  </si>
  <si>
    <t>număr de implanturi auditive de trunchi cerebral</t>
  </si>
  <si>
    <t>cost mediu/implant auditiv de trunchi cerebral</t>
  </si>
  <si>
    <t>număr de proteze de ureche medie pasive</t>
  </si>
  <si>
    <t>cost mediu/proteză de ureche medie pasivă</t>
  </si>
  <si>
    <t>număr de proteze auditive cu ancorare osoasă cu implant inactiv</t>
  </si>
  <si>
    <t>cost mediu/proteză auditivă cu ancorare osoasă  cu implant inactiv</t>
  </si>
  <si>
    <t>număr de proteze auditive cu ancorare osoasă cu componentă internă activă</t>
  </si>
  <si>
    <t>cost mediu/proteză auditivă cu ancorare osoasă cu componentă internă activă</t>
  </si>
  <si>
    <t>număr bolnavi beneficiari de implant cohlear</t>
  </si>
  <si>
    <t>număr bolnavi beneficiari de implant auditiv de trunchi cerebral</t>
  </si>
  <si>
    <t>cost mediu/bolnav beneficiar de implant auditiv de trunchi cerebral</t>
  </si>
  <si>
    <t>număr bolnavi cu proteze de ureche medie pasive</t>
  </si>
  <si>
    <t>cost mediu bolnav/proteză de ureche medie pasivă</t>
  </si>
  <si>
    <t>număr de bolnavi beneficiari de proteze auditive cu ancorare osoasă cu implant inactiv</t>
  </si>
  <si>
    <t>cost mediu/bolnav beneficiar de proteză auditivă cu ancorare osoasă cu implant inactiv</t>
  </si>
  <si>
    <t>număr de bolnavi beneficiari de proteze auditive cu ancorare osoasă cu componentă internă activă</t>
  </si>
  <si>
    <t>cost mediu/bolnav beneficiar de proteză auditivă cu ancorare osoasă cu componentă internă activă</t>
  </si>
  <si>
    <t>număr procesoare de sunet (partea externă) pentru implanturi cohleare și implanturi de trunchi cerebral</t>
  </si>
  <si>
    <t>cost mediu/procesor de sunet (partea externă) pentru implanturi cohleare sau implanturi de trunchi cerebral</t>
  </si>
  <si>
    <t>număr procesoare de sunet (partea externă)/an pentru proteze implantabile cu ancorare osoasă cu implant inactiv sau cu componentă internă activă</t>
  </si>
  <si>
    <t>cost mediu/procesor de sunet (partea externă)/an pentru proteze implantabile cu ancorare osoasă cu implant inactiv sau cu componentă internă activă</t>
  </si>
  <si>
    <t>număr de bolnavi beneficiari de  procesoare de sunet (partea externă) pentru implanturi cohleare și implanturi de trunchi cerebral</t>
  </si>
  <si>
    <t>număr de bolnavi beneficiari de procesoare de sunet (partea externă) pentru proteze auditive implantabile cu ancorare osoasă cu implant inactiv sau cu componentă internă activă</t>
  </si>
  <si>
    <t>cost mediu/bolnav beneficiar de procesor de sunt (partea externă) pentru proteze auditive implantabile cu ancorare osoasă cu implant inactiv sau cu componentă internă activă</t>
  </si>
  <si>
    <t xml:space="preserve">număr de bolnavi cu diabet evaluaţi prin dozarea hemoglobinei glicozilate HbA1c </t>
  </si>
  <si>
    <t>număr copii cu diabet zaharat automonitorizaţi</t>
  </si>
  <si>
    <t>cost mediu/copil cu diabet zaharat automonitorizat</t>
  </si>
  <si>
    <t>număr adulţi cu diabet zaharat automonitorizaţi</t>
  </si>
  <si>
    <t>cost mediu/adult cu diabet zaharat automonitorizat</t>
  </si>
  <si>
    <t>număr bolnavi cu diabet zaharat beneficiari de materiale consumabile pentru sisteme de monitorizare glicemică continuă</t>
  </si>
  <si>
    <t>cost mediu/ bolnav cu diabet zaharat beneficiari de materiale consumabile pentru sisteme de monitorizare glicemică continuă</t>
  </si>
  <si>
    <t>număr bolnavi cu diabet zaharat beneficiari de materiale consumabile pentru pompele de insulină cu senzori de monitorizare continuă a glicemiei</t>
  </si>
  <si>
    <t>cost mediu/ bolnav cu diabet zaharat beneficiar de materiale consumabile pentru pompele de insulină cu senzori de monitorizare continuă a glicemiei</t>
  </si>
  <si>
    <t>număr de bolnavi deficit congenital de factor VII</t>
  </si>
  <si>
    <t>cost mediu/bolnav deficit congenital de factor VII</t>
  </si>
  <si>
    <t>număr de bolnavi cu trombastenia Glanzmann</t>
  </si>
  <si>
    <t>cost mediu/bolnav cu trombastenia Glanzmann</t>
  </si>
  <si>
    <t xml:space="preserve">număr de bolnavi cu boli neurologice degenerative/ inflamator-imune forme acute-urgenţe neurologice </t>
  </si>
  <si>
    <t>cost mediu/bolnav cu  amiloidoză cu transtiretină cu afectare neurologică</t>
  </si>
  <si>
    <t>număr de bolnavi cu amiloidoză cu transtiretină cu afectare cardiacă sau formă mixtă</t>
  </si>
  <si>
    <t>Număr bolnavi cu instabilitate articulară trataţi prin implanturi de fixare</t>
  </si>
  <si>
    <t>Număr bolnavi ADULŢI cu instabilitate articulară trataţi prin implanturi de fixare</t>
  </si>
  <si>
    <t>Număr bolnavi COPII cu instabilitate articulară trataţi prin implanturi de fixare</t>
  </si>
  <si>
    <t>C28=C18+…+C27</t>
  </si>
  <si>
    <t>bolnavi ADULŢI cu instabilitate articulară trataţi prin implanturi de fixare</t>
  </si>
  <si>
    <t>bolnavi COPII cu instabilitate articulară trataţi prin implanturi de fixare</t>
  </si>
  <si>
    <t>Subprogramul naţional de tratament medicamentos al bolnavilor cu osteoporoză</t>
  </si>
  <si>
    <t>Subprogramul naţional de tratament medicamentos al bolnavilor cu guşă datorată carenţei de iod şi proliferării maligne</t>
  </si>
  <si>
    <t>Valoare medicamente achiziţionate în cursul perioadei de raportare din creditele de angajament alocate</t>
  </si>
  <si>
    <t>Valoare medicamente transferate*/ casate în cursul perioadei de raportare</t>
  </si>
  <si>
    <t>*se vor menţiona CAS de la care/ către care s-a efectuat transferul de materiale sanitare</t>
  </si>
  <si>
    <t>*se vor menţiona CAS de la care/ către care s-a efectuat transferul de medicamente</t>
  </si>
  <si>
    <t>Terapia avansată CAR-T - unităţi sanitare</t>
  </si>
  <si>
    <t>unităţi sanitare</t>
  </si>
  <si>
    <t>farmacii cu circuit deschis</t>
  </si>
  <si>
    <t>Valoare materiale sanitare achiziţionate în cursul perioadei de raportare  din creditele de angajament alocate</t>
  </si>
  <si>
    <t>Valoare materiale sanitare transferate*/ casate în cursul perioadei de raportare</t>
  </si>
  <si>
    <t>total</t>
  </si>
  <si>
    <t xml:space="preserve"> materiale consumabile pentru pompele de insulină</t>
  </si>
  <si>
    <t>materiale consumabile pentru sisteme de monitorizare glicemică continuă</t>
  </si>
  <si>
    <t xml:space="preserve"> materiale consumabile pentru pompele de insulină cu senzori de monitorizare continuă a glicemiei</t>
  </si>
  <si>
    <t>C10=C3+C6+C9</t>
  </si>
  <si>
    <t xml:space="preserve">TABEL 3  SITUAŢIA STOCULUI DE MEDICAMENTE(LEI) </t>
  </si>
  <si>
    <t>materiale consumabile pentru pompele de insulină</t>
  </si>
  <si>
    <t>C4=C1+C4+C7 din tabelul 2</t>
  </si>
  <si>
    <t>Total cheltuieli program</t>
  </si>
  <si>
    <t>TABEL 3 SITUAŢIA STOCULUI  DE MEDICAMENTE (LEI)</t>
  </si>
  <si>
    <t>Unităţi sanitare</t>
  </si>
  <si>
    <t>Farmacii cu circuit deschis</t>
  </si>
  <si>
    <t>C1 = C12 din tabelul 1</t>
  </si>
  <si>
    <t>TABEL 1 SITUAŢIA BOLNAVILOR CU HEMOFILIE ŞI TALASEMIE TRATAŢI (medicamente eliberate prin farmacii cu circuit închis)</t>
  </si>
  <si>
    <t>TABEL 2 SITUAŢIA  CHELTUIELILOR AFERENTE- medicamente eliberate prin farmacii cu circuit închis  (LEI)</t>
  </si>
  <si>
    <t>CASA DE ASIGURĂRI DE SĂNĂTATE VRANCEA</t>
  </si>
  <si>
    <t>CASA  DE ASIGURĂRI DE SĂNĂTATE VRANCEA</t>
  </si>
  <si>
    <t>Programul naţional de PET-CT</t>
  </si>
  <si>
    <t>TOTAL HEMOFILIE</t>
  </si>
  <si>
    <t>TALASEMIE</t>
  </si>
  <si>
    <t>CASA DE ASIGURARI DE SANATATE VRANCEA</t>
  </si>
  <si>
    <t>TRIMESTRUL III 2022</t>
  </si>
  <si>
    <t>CASA DE ASIGURARI DE SANATATE</t>
  </si>
  <si>
    <t>TRIMESTRUL III 2023</t>
  </si>
  <si>
    <t>număr de bolnavi cu distonii musculare cu înlocuire a kit-ului de reîncărcare a stimulatorului</t>
  </si>
  <si>
    <t>DIAVERUM ROMANIA</t>
  </si>
  <si>
    <t>SPITALUL JUD. DE URGENTA SF. PANTELIMON</t>
  </si>
  <si>
    <t>HD3</t>
  </si>
  <si>
    <t>HD2</t>
  </si>
  <si>
    <t>număr de bolnavi cu afecţiuni oncologice trataţi prin radioterapie cu accelerator liniar 2D</t>
  </si>
  <si>
    <t>număr de bolnavi cu afecţiuni oncologice trataţi prin radioterapie cu accelerator liniar 3D</t>
  </si>
  <si>
    <t>număr de bolnavi cu afecţiuni oncologice trataţi prin radioterapie IMRT</t>
  </si>
  <si>
    <t>număr de bolnavi cu afecţiuni oncologice trataţi prin brahiterapie</t>
  </si>
  <si>
    <t>număr de pacienţi cu distonii musculare trataţi prin stimulare cerebrală profundă</t>
  </si>
  <si>
    <t>cost mediu/pacient cu distonii musculare trataţi prin stimulare cerebrală profundă</t>
  </si>
  <si>
    <t>Subprogramul de diagnostic şi de monitorizare a bolii minime reziduale a bolnavilor cu leucemii acute prin imunofenotipare, examen citogenetic şi/sau FISH şi examen de biologie moleculară la copii şi adulţi</t>
  </si>
  <si>
    <t>Subprogramul de diagnostic genetic al tumorilor solide maligne (sarcom Ewing şi neuroblastom) la copii şi adulţi</t>
  </si>
  <si>
    <t>număr de bolnavi beneficiari de servicii de testare genetică pentru neuroblastom</t>
  </si>
  <si>
    <t>număr de bolnavi beneficiari de servicii de testare genetică pentru sarcom Ewing</t>
  </si>
  <si>
    <t>cost mediu/bolnav cu vârsta 1-18 ani cu hemofilie congenitală cu inhibitori cu titru mare cu profilaxie secundară pe termen lung</t>
  </si>
  <si>
    <t xml:space="preserve">TOTAL </t>
  </si>
  <si>
    <t>număr de bolnavi cu hiperfenilalaninemie la bolnavii diagnosticaţi cu fenilcetonurie sau deficit de tetrahidrobiopterină (BH4)</t>
  </si>
  <si>
    <t>număr de bolnavi cu epidermoliză buloasă - medicamente</t>
  </si>
  <si>
    <t>cost mediu/bolnav cu epidermoliză buloasă - medicamente</t>
  </si>
  <si>
    <t>număr de bolnavi cu epidermoliză buloasă - materiale sanitare</t>
  </si>
  <si>
    <t>cost mediu/bolnav cu epidermoliză buloasă - materiale sanitare</t>
  </si>
  <si>
    <t>număr de bolnavi cu atrofie musculară spinală</t>
  </si>
  <si>
    <t>număr de bolnavi cu mucopolizaharidoză Tip IVA</t>
  </si>
  <si>
    <t>Program naţional de boli cardiovasculare</t>
  </si>
  <si>
    <t>număr de bolnavi trataţi prin proceduri de dilatare percutană</t>
  </si>
  <si>
    <t>cost mediu/bolnav tratat prin proceduri de dilatare percutană</t>
  </si>
  <si>
    <t>cost mediu/bolnav tratat prin proceduri terapeutice de electrofiziologie</t>
  </si>
  <si>
    <t>număr de bolnavi trataţi prin implantare de stimulatoare cardiace</t>
  </si>
  <si>
    <t>cost mediu/bolnav tratat prin implantare de stimulatoare cardiace</t>
  </si>
  <si>
    <t>număr de bolnavi trataţi prin implantare de defibrilatoare interne</t>
  </si>
  <si>
    <t>cost mediu/bolnav tratat prin implantare de defibrilatoare interne</t>
  </si>
  <si>
    <t>număr de bolnavi trataţi prin implantare de stimulatoare de resincronizare cardiacă</t>
  </si>
  <si>
    <t>cost mediu/bolnav tratat prin implantare de stimulatoare de resincronizare cardiacă</t>
  </si>
  <si>
    <t>număr de bolnavi (copii) trataţi prin intervenţii de chirurgie cardiovasculară</t>
  </si>
  <si>
    <t>cost mediu/bolnav (adult) tratat prin intervenţii de chirurgie cardiovasculară</t>
  </si>
  <si>
    <t>număr de implanturi cohleare</t>
  </si>
  <si>
    <t>cost mediu/implant cohlear</t>
  </si>
  <si>
    <t>Program naţional de tratament al hemofiliei şi talasemiei</t>
  </si>
  <si>
    <t>număr de bolnavi cu afibrinogenemie congenitală</t>
  </si>
  <si>
    <t>Programul naţional de tratament pentru boli rare</t>
  </si>
  <si>
    <t>cost mediu/bolnav adult cu implant segmentar de coloană</t>
  </si>
  <si>
    <t>Subprogramul de radiologie intervenţională</t>
  </si>
  <si>
    <t>C23</t>
  </si>
  <si>
    <t>C24</t>
  </si>
  <si>
    <t>Total bolnavi beneficiari ai programului</t>
  </si>
  <si>
    <t>Boli neurologice degenerative/ inflamator-imune forme cronice</t>
  </si>
  <si>
    <t>Scleroză sistemică şi ulcerele digitale evolutive</t>
  </si>
  <si>
    <t>Scleroza tuberoasă</t>
  </si>
  <si>
    <t xml:space="preserve">Nr. Crt. </t>
  </si>
  <si>
    <t>Activitate</t>
  </si>
  <si>
    <t>CID</t>
  </si>
  <si>
    <t>Valoare consum(lei)</t>
  </si>
  <si>
    <t>1.</t>
  </si>
  <si>
    <t>TABEL 4 SITUAŢIA BOLNAVILOR CU TALASEMIE ŞI A CHELTUIELILOR AFERENTE  (LEI) (medicamente eliberate prin farmacii cu circuit deschis)</t>
  </si>
  <si>
    <t xml:space="preserve">Număr bolnavi cu talasemie  cărora li s-au eliberat medicamente </t>
  </si>
  <si>
    <t>Cheltuieli cu medicamentele</t>
  </si>
  <si>
    <t>TABEL 5 SITUAŢIA BOLNAVILOR CU TALASEMIE  ŞI A CHELTUIELILOR AFERENTE  (LEI) (medicamente eliberate prin farmacii cu circuit închis şi deschis)</t>
  </si>
  <si>
    <t>Număr bolnavi cu talasemie  cărora li s-au eliberat medicamente:</t>
  </si>
  <si>
    <t>Cheltuieli cu medicamentele:</t>
  </si>
  <si>
    <t>C2 = C1 din tabelul 4</t>
  </si>
  <si>
    <t>C4 = C12 din tabelul 2</t>
  </si>
  <si>
    <t>C5 = C2 din tabelul 4</t>
  </si>
  <si>
    <t>Situaţia cheltuielilor cu medicamentele, materialele sanitare, dispozitivele medicale şi serviciile cuprinse în programele naţionale de sănătate curative, acordate persoanelor beneficiare ale OUG nr. 15/2022</t>
  </si>
  <si>
    <t>*) Număr unic de identificare</t>
  </si>
  <si>
    <t>…</t>
  </si>
  <si>
    <t>n</t>
  </si>
  <si>
    <t>*) se va completa numărul unic de identificare în sistemul de asigurări sociale de sănătate atribuit prin aplicația pusă la dispoziție de către Casa Națională de Asigurări de Sănătate conform prevederilor art. 1 alin. (6) din OUG nr. 15/2022, cu modificările și completările ulterioare.</t>
  </si>
  <si>
    <t>Anexa 2.2</t>
  </si>
  <si>
    <t>Anexa 2.8.1</t>
  </si>
  <si>
    <t>Anexa 2.8.2</t>
  </si>
  <si>
    <t>Anexa 2.8.4</t>
  </si>
  <si>
    <t>Anexa 2.10</t>
  </si>
  <si>
    <t>Anexa 2.11</t>
  </si>
  <si>
    <t>Anexa 2.15</t>
  </si>
  <si>
    <t>Anexa 2.16</t>
  </si>
  <si>
    <t>Anexa 2.18</t>
  </si>
  <si>
    <t>Anexa 2.25</t>
  </si>
  <si>
    <t>Anexa 2.26</t>
  </si>
  <si>
    <t>Anexa 2.27</t>
  </si>
  <si>
    <t>număr de bolnavi pentru care se înlocuieşte stimulatorul din cadrul dispozitivului de stimulare profundă la bolnavii cu distonii musculare cu unul reîncărcabil, precum şi a extensiilor de legătură stimulator-electrozi</t>
  </si>
  <si>
    <t>TABEL 1 SITUAŢIA BOLNAVILOR TRATAŢI PE TIPURI DE TERAPIE( MEDICAMENTE)</t>
  </si>
  <si>
    <t>TABEL2 SITUAŢIA CHELTUIELILOR  PENTRU MEDICAMENTE  (LEI)</t>
  </si>
  <si>
    <t xml:space="preserve">, </t>
  </si>
  <si>
    <t>număr bolnavi cu hemoragii acute sau cronice trataţi</t>
  </si>
  <si>
    <t>TABEL 1 SITUAŢIA BOLNAVILOR CU DIABET ZAHARAT AUTOMONITORIZAŢI ŞI A BOLNAVILOR EVALUAŢI PRIN DOZAREA HEMOGLOBINEI GLICOZILATE (HbA1c) ŞI A CHELTUIELILOR AFERENTE (LEI)</t>
  </si>
  <si>
    <t>bolnavi cu afecţiuni oncologice - cost volum</t>
  </si>
  <si>
    <t>boli rare - cost volum</t>
  </si>
  <si>
    <t>C15=C3+C4+C5+C6+C14</t>
  </si>
  <si>
    <t>TABEL 2 SITUAŢIA  CHELTUIELILOR PENTRU MEDICAMENTE CARE FAC OBIECTUL CONTRACTELOR COST-VOLUM (LEI)</t>
  </si>
  <si>
    <t>Total număr bolnavi cu afecţiuni oncologice</t>
  </si>
  <si>
    <t>mucoviscidoză farmacii cu circuit deschis</t>
  </si>
  <si>
    <t>număr bolnavi cu cistinoză nefropatică confirmată</t>
  </si>
  <si>
    <t>număr bolnavi cu servicii prin tratament Gamma-Knife</t>
  </si>
  <si>
    <t>număr bolnavi cu epilepsie rezistentă la tratament medicamentos trataţi prin proceduri microchirurgicale</t>
  </si>
  <si>
    <t>număr bolnavi cu epilepsie rezistentă la tratament medicamentos trataţi prin implant de stimulator al nervului vag</t>
  </si>
  <si>
    <t>număr bolnavi copii cu hidrocefalie congenitală sau dobândită trataţi</t>
  </si>
  <si>
    <t>Subprogramul de diagnostic şi tratament al epilepsiei rezistente la tratamentul medicamentos</t>
  </si>
  <si>
    <t>Subprogramul de tratament al hidrocefaliei congenitale sau dobândite la copil</t>
  </si>
  <si>
    <t>Subprogramul de tratament al durerii neuropate prin implant de neurostimulator medular</t>
  </si>
  <si>
    <t>număr bolnavi trataţi prin implant neuromodulator</t>
  </si>
  <si>
    <t>cost mediu/bolnav tratat prin implant neuromodulator</t>
  </si>
  <si>
    <t>Programul naţional de diabet zaharat</t>
  </si>
  <si>
    <t>Programul naţional de boli endocrine</t>
  </si>
  <si>
    <t>Programul naţional de ortopedie</t>
  </si>
  <si>
    <t>C3</t>
  </si>
  <si>
    <t>C4</t>
  </si>
  <si>
    <t>C5</t>
  </si>
  <si>
    <t>C7</t>
  </si>
  <si>
    <t>C8</t>
  </si>
  <si>
    <t>C9</t>
  </si>
  <si>
    <t>C10</t>
  </si>
  <si>
    <t>C11</t>
  </si>
  <si>
    <t>C14</t>
  </si>
  <si>
    <t>C15</t>
  </si>
  <si>
    <t>Total</t>
  </si>
  <si>
    <t>C1</t>
  </si>
  <si>
    <t>C2</t>
  </si>
  <si>
    <t>C6</t>
  </si>
  <si>
    <t>C12</t>
  </si>
  <si>
    <t>C13</t>
  </si>
  <si>
    <t>Talasemie</t>
  </si>
  <si>
    <t>TOTAL</t>
  </si>
  <si>
    <t>alte endoproteze</t>
  </si>
  <si>
    <t>C16</t>
  </si>
  <si>
    <t>C18</t>
  </si>
  <si>
    <t>C17</t>
  </si>
  <si>
    <t>C19</t>
  </si>
  <si>
    <t xml:space="preserve">Hemofilie </t>
  </si>
  <si>
    <t>Total bolnavi cu hemofilie</t>
  </si>
  <si>
    <t>Cheltuieli totale</t>
  </si>
  <si>
    <t>Indicatori fizici</t>
  </si>
  <si>
    <t>Denumire indicator fizic</t>
  </si>
  <si>
    <t xml:space="preserve">număr de bolnavi cu scleroză multiplă trataţi </t>
  </si>
  <si>
    <t xml:space="preserve">număr de bolnavi cu diabet zaharat trataţi </t>
  </si>
  <si>
    <t>Valoare (LEI)</t>
  </si>
  <si>
    <t>număr de bolnavi cu guşă prin tireomegalie datorată proliferării maligne</t>
  </si>
  <si>
    <t>C17=C1+…+C16</t>
  </si>
  <si>
    <t>cost mediu/bolnav tratat</t>
  </si>
  <si>
    <t>cost mediu/bolnav cu scleroză multiplă tratat</t>
  </si>
  <si>
    <t>cost mediu/bolnav cu talasemie</t>
  </si>
  <si>
    <t>cost mediu/bolnav cu guşă prin tireomegalie datorată carenţei de iod</t>
  </si>
  <si>
    <t>cost mediu/bolnav cu guşă prin tireomegalie datorată proliferării maligne</t>
  </si>
  <si>
    <t>C0</t>
  </si>
  <si>
    <t>(Se completează luna sau perioada de raportare conform Normelor tehnice de realizare a programelor naţionale de sănătate curative.)</t>
  </si>
  <si>
    <t>MEDICAMENTE ELIBERATE ÎN BAZA CONTRACTELOR COST - VOLUM</t>
  </si>
  <si>
    <t>Afecţiune</t>
  </si>
  <si>
    <t>hemofilie congenitală cu şi fără inhibitori, pentru tratamentul de substituţie în cazul intervenţiilor chirurgicale şi ortopedice</t>
  </si>
  <si>
    <t>hemofilia dobândită clinic manifestă</t>
  </si>
  <si>
    <t>substituţia profilactică continuă</t>
  </si>
  <si>
    <t>substituţia profilactică intermitentă/ de scurtă durată</t>
  </si>
  <si>
    <t>tratamentul "on demand" (curativ) al accidentelor hemoragice</t>
  </si>
  <si>
    <t>profilaxia secundară regulata pe termen lung</t>
  </si>
  <si>
    <t>profilaxia secundară pe termen scurt/ intermitentă</t>
  </si>
  <si>
    <t>tratamentul de oprire a sângerărilor</t>
  </si>
  <si>
    <t>substituţia profilactică intermitentă/de scurtă durată</t>
  </si>
  <si>
    <t>profilaxia secundară pe termen scurt/intermitentă</t>
  </si>
  <si>
    <t>C22=C20+C21</t>
  </si>
  <si>
    <t>PROGRAMUL NAŢIONAL DE SUPLEERE A FUNCŢIEI RENALE LA BOLNAVII CU INSUFICIENŢĂ RENALĂ CRONICĂ</t>
  </si>
  <si>
    <t>(se completează luna sau perioada de raportare conform Normelor tehnice de realizare a programelor naţionale de sănătate curative)</t>
  </si>
  <si>
    <t xml:space="preserve"> TABEL 1 SITUAŢIA BOLNAVILOR PE TIPURI DE DIALIZĂ ŞI A CHELTUIELILOR AFERENTE (LEI) </t>
  </si>
  <si>
    <t>Nr. Bolnavi dializaţi</t>
  </si>
  <si>
    <t>Cheltuieli pentru dializa bolnavilor cu:</t>
  </si>
  <si>
    <t>Valoare medicamente în stoc la sfârşitul perioadei de raportare</t>
  </si>
  <si>
    <t>Epidermoliză buloasă</t>
  </si>
  <si>
    <t>Osteogeneză imperfectă</t>
  </si>
  <si>
    <t>Boala Fabry</t>
  </si>
  <si>
    <t>Boala Pompe</t>
  </si>
  <si>
    <t>Tirozinemie</t>
  </si>
  <si>
    <t>HTPA</t>
  </si>
  <si>
    <t>Total cheltuieli</t>
  </si>
  <si>
    <t xml:space="preserve">număr de bolnavi trataţi prin hemodializă convenţională </t>
  </si>
  <si>
    <t>număr de bolnavi trataţi prin hemodiafiltrare intermitentă on-line</t>
  </si>
  <si>
    <t>număr de bolnavi trataţi prin dializă peritoneală continuă</t>
  </si>
  <si>
    <t>număr de bolnavi trataţi prin dializă peritoneală automată</t>
  </si>
  <si>
    <t>Valoare materiale sanitare în stoc la începutul perioadei de raportare</t>
  </si>
  <si>
    <t>Valoare materiale sanitare consumate în cursul perioadei de raportare</t>
  </si>
  <si>
    <t>Valoare materiale sanitare în stoc la sfârşitul perioadei de raportare</t>
  </si>
  <si>
    <t xml:space="preserve">elemente de ranforsare cotil şi metafizodiafizară femur </t>
  </si>
  <si>
    <t xml:space="preserve">TOTAL ENDOPROTEZE </t>
  </si>
  <si>
    <t>C21</t>
  </si>
  <si>
    <t>C22</t>
  </si>
  <si>
    <t>cost mediu/bolnav cu HTPA</t>
  </si>
  <si>
    <t xml:space="preserve">număr de bolnavi cu guşă prin tireomegalie datorată carenţei de iod </t>
  </si>
  <si>
    <t xml:space="preserve">cost mediu/bolnav cu osteoporoză </t>
  </si>
  <si>
    <t xml:space="preserve">Număr bolnavi cu diabet zaharat trataţi cu insulină automonitorizaţi </t>
  </si>
  <si>
    <t xml:space="preserve">Cheltuieli pentru bolnavii cu diabet zaharat trataţi cu insulină automonitorizaţi </t>
  </si>
  <si>
    <t>cost mediu/bolnav cu afibrinogenemie congenitală</t>
  </si>
  <si>
    <t>cost mediu/bolnav cu sindrom de imunodeficienţă primară</t>
  </si>
  <si>
    <t>Afibrinogenemie congenitală</t>
  </si>
  <si>
    <t>Sindrom de imunodeficienţă primară</t>
  </si>
  <si>
    <t>Cheltuieli pentru medicamente/materiale sanitare boli rare:</t>
  </si>
  <si>
    <t>PROGRAMUL NAŢIONAL DE TRATAMENT AL HEMOFILIEI ŞI TALASEMIEI</t>
  </si>
  <si>
    <t xml:space="preserve">PROGRAMUL NAŢIONAL DE TRATAMENT PENTRU BOLI RARE </t>
  </si>
  <si>
    <t>TABEL 1 SITUAŢIA BOLNAVILOR CU BOLI RARE TRATAŢI (medicamente/materiale sanitare eliberate prin farmacii cu circuit închis)</t>
  </si>
  <si>
    <t>TABEL 2 SITUAŢIA CHELTUIELILOR AFERENTE BOLNAVILOR CU BOLI RARE  (LEI) (medicamente/materiale sanitare eliberate prin farmacii cu circuit închis)</t>
  </si>
  <si>
    <t>TABEL 3 SITUAŢIA STOCULUI DE MEDICAMENTE/MATERIALE SANITARE  (LEI)</t>
  </si>
  <si>
    <t xml:space="preserve">cost mediu/bolnav cu boli neurologice degenerative/ inflamator-imune forme acute-urgenţe neurologice </t>
  </si>
  <si>
    <t>număr de bolnavi cu amiloidoză cu transtiretină cu afectare neurologică</t>
  </si>
  <si>
    <t>PROGRAMUL NAŢIONAL DE ORTOPEDIE</t>
  </si>
  <si>
    <t>TABEL 1 SITUAŢIA NUMĂRULUI DE BOLNAVI BENEFICIARI AI PROGRAMULUI</t>
  </si>
  <si>
    <t>TABEL 3  SITUAŢIA STOCULUI DE MATERIALE SANITARE  (LEI)</t>
  </si>
  <si>
    <t>chirurgie spinală</t>
  </si>
  <si>
    <t xml:space="preserve">PROGRAMUL NAŢIONAL DE TRANSPLANT DE ORGANE, ŢESUTURI ŞI CELULE DE ORIGINE UMANĂ </t>
  </si>
  <si>
    <t>cost mediu/bolnav (copil) tratat prin chirurgie cardiovasculară</t>
  </si>
  <si>
    <t>Mucopolizaharidoză tip II (sindromul Hunter)</t>
  </si>
  <si>
    <t>Mucopolizaharidoză tip I (sindromul Hurler)</t>
  </si>
  <si>
    <t>cost mediu/bolnav cu afecţiuni oncologice tratat</t>
  </si>
  <si>
    <t>cost mediu/bolnav tratat prin epurare extrahepatică</t>
  </si>
  <si>
    <t>număr de bolnavi beneficiari de servicii pentru diagnosticul iniţial al leucemiei acute</t>
  </si>
  <si>
    <t>număr de bolnavi beneficiari de servicii pentru diagnosticul de certitudine al leucemiei acute prin imunofenotipare</t>
  </si>
  <si>
    <t>număr de bolnavi beneficiari de servicii pentru diagnosticul de certitudine al leucemiei acute prin examen citogenetic şi/sau FISH</t>
  </si>
  <si>
    <t>număr de bolnavi beneficiari de servicii pentru diagnosticul de certitudine al leucemiei acute prin examen de biologie moleculară</t>
  </si>
  <si>
    <t>număr total bolnavi beneficiari de servicii pentru diagnosticul de leucemie acută</t>
  </si>
  <si>
    <t>Hiprerfenilalaninemie la bolnavii diagnosticaţi cu fenilcetonurie sau deficit de tetrahidrobiopterină (BH4)</t>
  </si>
  <si>
    <t>proteza unicompartimentala genunchi</t>
  </si>
  <si>
    <t>(se completează luna sau  perioada de raportare conform Normelor tehnice de realizare a programelor naţionale de sănătate curative)</t>
  </si>
  <si>
    <t>Număr dozări hemoglobină glicozilată</t>
  </si>
  <si>
    <t>proteza cervicocefalică</t>
  </si>
  <si>
    <t>C26</t>
  </si>
  <si>
    <t>proteza totală cot</t>
  </si>
  <si>
    <t>proteza totală șold cimentată</t>
  </si>
  <si>
    <t>proteza totală șold cimentată tip luxaţie congenitală</t>
  </si>
  <si>
    <t>proteza bipolară șold cimentată</t>
  </si>
  <si>
    <t>proteza totală genunchi cimentată fără stabilizare post.</t>
  </si>
  <si>
    <t>proteza totală genunchi cimentată cu stabilizare post.</t>
  </si>
  <si>
    <t>proteza totală șold cimentată REVIZIE</t>
  </si>
  <si>
    <t>proteza totală șold necimentată REVIZIE</t>
  </si>
  <si>
    <t>proteza totală genunchi cimentată REVIZIE</t>
  </si>
  <si>
    <t>proteza totală umăr</t>
  </si>
  <si>
    <t>proteza parțială umăr</t>
  </si>
  <si>
    <t>proteza totală șold necimentată</t>
  </si>
  <si>
    <t xml:space="preserve">Nota: Cheltuiala pentru cimentul utilizat  va fi raportata în cheltuiala endoprotezarii pe tip de endoproteza. Exp. în col C1 se va raporta cheltuiala aferenta protezelor totale de șold cimentate şi a cimentului utilizat pentru implantarea acestora. </t>
  </si>
  <si>
    <t>Subprogramul de radioterapie a bolnavilor cu afecţiuni oncologice</t>
  </si>
  <si>
    <t>număr de bolnavi cu afecţiuni oncologice trataţi prin radioterapie cu ortovoltaj</t>
  </si>
  <si>
    <t>C26= C14+…+C25</t>
  </si>
  <si>
    <t>C14=C7+…..+C13</t>
  </si>
  <si>
    <t>purpura trombocitopenică trombotică dobandită</t>
  </si>
  <si>
    <t>număr de bolnavi trataţi prin epurare extrahepatică</t>
  </si>
  <si>
    <t>număr bolnavi decedaţi*</t>
  </si>
  <si>
    <t>cost mediu/bolnav tratat prin chirurgie vasculară</t>
  </si>
  <si>
    <t>cost mediu/bolnav cu mucopolizaharidoză Tip IVA</t>
  </si>
  <si>
    <t>număr de bolnavi cu lipofuscinoză ceroidă TIP 2 (TPP1)</t>
  </si>
  <si>
    <t>cost mediu/bolnav cu lipofuscinoză ceroidă TIP 2 (TPP1)</t>
  </si>
  <si>
    <t>număr de bolnavi cu limfangioleiomiomatoză</t>
  </si>
  <si>
    <t>cost mediu/bolnav cu limfangioleiomiomatoză</t>
  </si>
  <si>
    <t>număr bolnavi copii cu implant segmentar de coloană</t>
  </si>
  <si>
    <t>cost mediu /bolnav copil cu implant segmentar de coloană</t>
  </si>
  <si>
    <t>număr bolnavi adulţi cu implant segmentar de coloană</t>
  </si>
  <si>
    <t>cost mediu/bolnav adult cu instabilitate articulară tratat prin implanturi de fixare</t>
  </si>
  <si>
    <t>cost mediu/bolnav copil cu instabilitate articulară tratat prin implanturi de fixare</t>
  </si>
  <si>
    <t>Programul național de transplant de organe, țesuturi si celule de origine umană</t>
  </si>
  <si>
    <t>număr bolnavi cu transplant hepatic trataţi pentru recidiva hepatitei cronice cu VHB</t>
  </si>
  <si>
    <t>cost mediu/bolnav tratat pentru recidiva hepatitei cronice cu VHB</t>
  </si>
  <si>
    <t>tarif/şedinţă de hemodializă convenţională</t>
  </si>
  <si>
    <t>tarif/bolnav tratat prin dializă peritoneală continuă</t>
  </si>
  <si>
    <t>tarif/bolnav tratat prin dializă peritoneală automată</t>
  </si>
  <si>
    <t>Program naţional de terapie intensivă a insuficienţei hepatice</t>
  </si>
  <si>
    <t>Programul naţional de diagnostic şi tratament cu ajutorul aparaturii de înaltă performanţă</t>
  </si>
  <si>
    <t>număr de bolnavi pentru care se înlocuieşte stimulatorul din cadrul dispozitivului de stimulare profundă la bolnavii cu maladie Parkinson cu unul nereîncărcabil precum şi a extensiilor de legătură stimulator-electrozi</t>
  </si>
  <si>
    <t>număr de bolnavi pentru care se înlocuieşte stimulatorul din cadrul dispozitivului de stimulare profundă la bolnavii cu maladie Parkinson cu unul reîncărcabil precum şi a extensiilor de legătură stimulator-electrozi /</t>
  </si>
  <si>
    <t>cost mediu/ bolnav pentru care se înlocuieşte stimulatorul din cadrul dispozitivului de stimulare profundă la bolnavii cu distonii musculare cu unul reîncărcabil</t>
  </si>
  <si>
    <t>cost mediu/ bolnav pentru care se înlocuieşte stimulatorul din cadrul dispozitivului de stimulare profundă la bolnavii cu distonii musculare cu unul reîncărcabil precum şi a extensiilor de legătură stimulator-electrozi</t>
  </si>
  <si>
    <t>cost mediu/ bolnav cu distonii musculare cu înlocuire a kit-ului de reîncărcare a stimulatorului</t>
  </si>
  <si>
    <t>număr de pacienţi  bolnavi cu înlocuire a generatorului implantabil al stimulatorului de nerv vag</t>
  </si>
  <si>
    <t>cost mediu/ bolnav cu înlocuire a generatorului implantabil al stimulatorului de nerv vag</t>
  </si>
  <si>
    <t>cost mediu/ bolnav cu epilepsie rezistentă la tratament medicamentos tratat prin implant de dispozitiv de stimulare cerebrală profundă</t>
  </si>
  <si>
    <t>număr de bolnavi cu  afecţiuni oncologice cu monitorizare a evoluţiei bolii prin PET-CT**</t>
  </si>
  <si>
    <t xml:space="preserve">tarif/bolnav cu afecţiuni oncologice beneficiar de investigaţie PET-CT </t>
  </si>
  <si>
    <t>număr de bolnavi adulţi cu epilepsie cu monitorizare a evoluţiei bolii prin PET-CT</t>
  </si>
  <si>
    <t xml:space="preserve">tarif/ bolnav adult cu epilepsie beneficiar de investigaţie PET-CT </t>
  </si>
  <si>
    <t>tarif/ bolnav copil cu epilepsie beneficiar de investigaţie PET-CT</t>
  </si>
  <si>
    <t xml:space="preserve">număr bolnavi cu mucoviscidoză </t>
  </si>
  <si>
    <t>medicamente</t>
  </si>
  <si>
    <t>materiale sanitare</t>
  </si>
  <si>
    <t>Osteogeneză imperfectă - medicamente</t>
  </si>
  <si>
    <t>Osteogeneză imperfectă - materiale sanitare</t>
  </si>
  <si>
    <t>Epidermoliză buloasă- medicamente</t>
  </si>
  <si>
    <t>Epidermoliză buloasă- materiale sanitare</t>
  </si>
  <si>
    <t>Număr bolnavi ADULŢI trataţi prin chirurgie spinală</t>
  </si>
  <si>
    <t>Număr bolnavi COPII trataţi prin instrumentaţie specifică</t>
  </si>
  <si>
    <t>C25</t>
  </si>
  <si>
    <t xml:space="preserve">TABEL 2 SITUAŢIA CHELTUIELILOR PE TIPURI (LEI) </t>
  </si>
  <si>
    <t xml:space="preserve">Cheltuieli pentru endoproteze, pe tipuri de endoproteze </t>
  </si>
  <si>
    <t>bolnavi ADULŢI cu endoproteze</t>
  </si>
  <si>
    <t>bolnavi COPII cu endoproteze</t>
  </si>
  <si>
    <t>bolnavi ADULŢI cu endoproteze tumorale</t>
  </si>
  <si>
    <t>bolnavi COPII cu endoproteze tumorale</t>
  </si>
  <si>
    <t>bolnavi ADULŢI cu implant segmentar de coloană</t>
  </si>
  <si>
    <t>bolnavi COPII cu implant segmentar de coloană</t>
  </si>
  <si>
    <t>instrumentaţie specifică</t>
  </si>
  <si>
    <t>Subprogramul de tratament al bolnavilor cu afecţiuni oncologice</t>
  </si>
  <si>
    <t>Subprogramul de reconstrucţie mamară după afecţiuni oncologice prin endoprotezare</t>
  </si>
  <si>
    <t>număr de bolnave cu reconstrucţie mamară</t>
  </si>
  <si>
    <t>număr bolnavi cu diabet zaharat beneficiari de pompe de insulină</t>
  </si>
  <si>
    <t>cost mediu/bolnav cu diabet zaharat beneficiar de pompă de insulină</t>
  </si>
  <si>
    <t>număr bolnavi cu diabet zaharat beneficiari de materiale consumabile pentru pompele de insulină</t>
  </si>
  <si>
    <t>număr de bolnavi cu talasemie</t>
  </si>
  <si>
    <t>număr de bolnavi cu boli neurologice degenerative/ inflamator-imune forme cronice</t>
  </si>
  <si>
    <t>cost mediu/bolnav cu boli neurologice degenerative/ inflamator-imune forme cronice</t>
  </si>
  <si>
    <t>număr de bolnavi cu boala Fabry</t>
  </si>
  <si>
    <t>cost mediu/bolnav cu boala Fabry</t>
  </si>
  <si>
    <t>număr de bolnavi cu boala Pompe</t>
  </si>
  <si>
    <t>cost mediu/bolnav cu boala Pompe</t>
  </si>
  <si>
    <t>număr de bolnavi cu Tirozinemie</t>
  </si>
  <si>
    <t>cost mediu/bolnav cu Tirozinemie</t>
  </si>
  <si>
    <t>număr de bolnavi cu mucopolizaharidoză tip II (sindromul Hunter)</t>
  </si>
  <si>
    <t>cost mediu/bolnav cu mucopolizaharidoză tip II (sindromul Hunter)</t>
  </si>
  <si>
    <t>număr de bolnavi cu mucopolizaharidoză tip I (sindromul Hurler)</t>
  </si>
  <si>
    <t>cost mediu/bolnav cu mucopolizaharidoză tip I (sindromul Hurler)</t>
  </si>
  <si>
    <t>număr de bolnavi cu sindrom de imunodeficienţă primară</t>
  </si>
  <si>
    <t>număr de bolnavi cu HTPA</t>
  </si>
  <si>
    <t>număr de bolnavi cu scleroză sistemică şi ulcerele digitale evolutive</t>
  </si>
  <si>
    <t>cost mediu/bolnav cu scleroză sistemică şi ulcerele digitale evolutive</t>
  </si>
  <si>
    <t>număr de bolnavi cu osteogeneză imperfectă - medicamente</t>
  </si>
  <si>
    <t>cost mediu/bolnav cu osteogeneză imperfectă - medicamente</t>
  </si>
  <si>
    <t>număr de bolnavi cu osteogeneză imperfectă - materiale sanitare</t>
  </si>
  <si>
    <t>cost mediu/bolnav cu osteogeneză imperfectă - materiale sanitare</t>
  </si>
  <si>
    <t>Program naţional de sănătate mintală</t>
  </si>
  <si>
    <t>număr de bolnavi în tratament substitutiv</t>
  </si>
  <si>
    <t>număr de teste pentru depistarea prezenţei drogurilor în urina bolnavilor</t>
  </si>
  <si>
    <t>cost mediu pe test rapid de depistare a drogurilor în urină</t>
  </si>
  <si>
    <t>număr bolnavi copii endoprotezaţi</t>
  </si>
  <si>
    <t>cost mediu/bolnav copil endoprotezat</t>
  </si>
  <si>
    <t>număr bolnavi adulţi endoprotezaţi</t>
  </si>
  <si>
    <t>cost mediu/bolnav adult endoprotezat</t>
  </si>
  <si>
    <t>număr bolnavi copii cu endoprotezare articulară tumorală</t>
  </si>
  <si>
    <t>cost mediu/bolnav copil cu endoprotezare articulară tumorală</t>
  </si>
  <si>
    <t>număr bolnavi adulţi cu endoprotezare articulară tumorală</t>
  </si>
  <si>
    <t>cost mediu/bolnav adult cu endoprotezare articulară tumorală</t>
  </si>
  <si>
    <t>număr bolnavi adulţi trataţi prin chirurgie spinală</t>
  </si>
  <si>
    <t>cost mediu/bolnav adult tratat prin chirurgie spinală</t>
  </si>
  <si>
    <t xml:space="preserve">număr bolnavi copii trataţi prin instrumentaţie specifică </t>
  </si>
  <si>
    <t xml:space="preserve">cost mediu/bolnav copil tratat prin instrumentaţie specifică </t>
  </si>
  <si>
    <t>număr bolnavi cu afecţiuni cerebrovasculare trataţi</t>
  </si>
  <si>
    <t>cost mediu/bolnav cu afecţiuni cerebrovasculare tratat</t>
  </si>
  <si>
    <t>număr bolnavi cu stimulatoare cerebrale implantabile</t>
  </si>
  <si>
    <t>cost mediu/bolnav cu stimulator cerebral implantabil</t>
  </si>
  <si>
    <t>număr bolnavi cu pompe implantabile</t>
  </si>
  <si>
    <t>cost mediu/bolnav cu pompă implantabilă</t>
  </si>
  <si>
    <t>număr bolnavi cu afecţiuni vasculare periferice trataţi</t>
  </si>
  <si>
    <t>număr bolnavi cu afecţiuni ale coloanei vertebrale trataţi</t>
  </si>
  <si>
    <t>număr bolnavi cu afecţiuni oncologice trataţi</t>
  </si>
  <si>
    <t>( se completeaza cumulat cu datele transmise atât de unităţile publice cât şi de unităţile private)</t>
  </si>
  <si>
    <t>Raportare pentru TRIMESTRUL  III 2022</t>
  </si>
  <si>
    <t>* transferul (iesire)  medicamentului Bendamustin 100 mg din farmacia cu circuit inchis a Spitalului de urgenta Sf. Pantelimon Focsani catre  Spitalul clinic judetean de urgenta " Sf. Apostol Andrei" Galati (1.322,91 lei)- in luna septembrie 2022</t>
  </si>
  <si>
    <t>Raportare pentru TRIMESTRUL III 2022</t>
  </si>
  <si>
    <t>Coloana " Valoare medicamente intrate în cursul perioadei de raportare: pentru "Boala Fabry" in suma de 2.996.758,66 lei, cuprinde atat facturile de achizitie medicamente in valoare de 2.971,062,30 lei precum si suma de 25.696,36 lei  reprezentand o corectie a stocului faptic de medicamente ( 2 fiole de Fabrazyme) in urma unui control efectuat de corpul de control.</t>
  </si>
  <si>
    <t>Raportare pentru luna TRIMESTRUL III  2022</t>
  </si>
  <si>
    <t>Raportare pentru perioada luna trimestrul III 2022</t>
  </si>
  <si>
    <t>Raportare pentru trimestrul III 2022</t>
  </si>
  <si>
    <t>* transferul (intrare) medicamentului Kyprolis 60 mg de la Spitalul jud. de urgenta " Mavromati" Botosani la Spitalul jud. de urgenta " Sf. Pantelimon "Focsani ( 85.944,04 lei)- in luna aprilie 2022</t>
  </si>
  <si>
    <t>* transferul (intrare) medicamentului Cyramza din gestiunea medicamentelor de oncologie cost volum in gestiunea medicamentelor de oncologie non cost volum, in cadrul aceluiasi spital, respectiv Spitalul jud. de urgenta " Sf. Pantelimon "Focsani ( 36.899,37 lei)-aprilie 2022</t>
  </si>
  <si>
    <t>* transferul (iesirea) medicamentului Cyramza din gestiunea medicamentelor de oncologie cost volum in gestiunea medicamentelor de oncologie non cost volum, in cadrul aceluiasi spital, respectiv Spitalul jud. de urgenta " Sf. Pantelimon "Focsani ( 36.899,37 lei)</t>
  </si>
  <si>
    <t>* pentru "purpura trombocitopenică imună cronică la copii şi adulţi splenectomizaţi şi nesplenectomizaţi"  suma de -16.446,64 lei reprezinta iesire prin transfer medicamente din gestiunea cost- volum in gestiunea non cost volum, in cadrul aceluiasi spital</t>
  </si>
  <si>
    <t>adulţi</t>
  </si>
  <si>
    <t>Cheltuieli cu materiale consumabile pentru dispozitivele medicale specifice:</t>
  </si>
  <si>
    <t xml:space="preserve">TABEL 3 SITUAŢIA STOCULUI DE MATERIALE CONSUMABILE PENTRU DISPOZITIVE MEDICALE SPECIFICE (LEI) </t>
  </si>
  <si>
    <t>Număr bolnavi cărora li s-au eliberat medicamente pentru:</t>
  </si>
  <si>
    <t>Hemofilie congenitală fară inhibitori/boală von Willebrand</t>
  </si>
  <si>
    <t>Hemofilie congenitală cu inhibitori</t>
  </si>
  <si>
    <t>profilaxia secundară regulată pe termen lung</t>
  </si>
  <si>
    <t>Medicamente pentru:</t>
  </si>
  <si>
    <t>Număr bolnavi cu boli rare cărora li s-au eliberat medicamente pentru:</t>
  </si>
  <si>
    <t>Medicamente/ materiale sanitare pentru:</t>
  </si>
  <si>
    <t xml:space="preserve"> bolnavi cu cistinoză nefropatică confirmată</t>
  </si>
  <si>
    <t xml:space="preserve">TABEL 3 SITUAŢIA STOCULUI DE MEDICAMENTE  </t>
  </si>
  <si>
    <t>(LEI)</t>
  </si>
  <si>
    <t>polineuropatie familială amiloidă cu transtiretină cu stadiul I sau II**</t>
  </si>
  <si>
    <t>hemofilie A</t>
  </si>
  <si>
    <t>C3=C1+C2</t>
  </si>
  <si>
    <t>număr bolnavi cu hemofilie A</t>
  </si>
  <si>
    <t xml:space="preserve"> bolnavi cu hemofilie A</t>
  </si>
  <si>
    <t>TABEL 2  SITUAŢIA CHELTUIELILOR PE TIPURI DE TERAPIE(LEI)</t>
  </si>
  <si>
    <t>Valoare totală raportată de către unităţile sanitare       LEI</t>
  </si>
  <si>
    <t xml:space="preserve"> hemodializă convenţională</t>
  </si>
  <si>
    <t>hemodiafiltrare intermitentă on-line</t>
  </si>
  <si>
    <t>dializă peritoneală continuă</t>
  </si>
  <si>
    <t>dializă peritoneală automată</t>
  </si>
  <si>
    <t>Program/Subprogram de sănătate</t>
  </si>
  <si>
    <t>număr de bolnavi trataţi prin proceduri terapeutice de electrofiziologie</t>
  </si>
  <si>
    <t>cost mediu/bolnav cu anevrism aortic tratat prin tehnici hibride</t>
  </si>
  <si>
    <t>număr de bolnavi trataţi prin chirurgie vasculară</t>
  </si>
  <si>
    <t>număr de copii cu malformaţii cardiace congenitale trataţi prin intervenţii de cardiologie intervenţională</t>
  </si>
  <si>
    <t xml:space="preserve"> bolnavi cu purpura trombocitopenică trombotică dobandită</t>
  </si>
  <si>
    <t>mucoviscidoză  farmacii cu circuit deschis</t>
  </si>
  <si>
    <t>bolnavi cu purpura trombocitopenică imună cronică- circuit închis**</t>
  </si>
  <si>
    <t>Total cheltuieli număr bolnavi cu afecţiuni oncologice</t>
  </si>
  <si>
    <t>număr bolnavi nou intraţi*</t>
  </si>
  <si>
    <t>număr de bolnavi cu insuficienţă cardiacă în stadiu terminal trataţi prin asistare mecanică a circulaţiei pe termen lung</t>
  </si>
  <si>
    <t xml:space="preserve">număr de bolnavi cu stenoze aortice, declaraţi inoperabili sau cu risc chirurgical foarte mare, prin tehnici transcateter </t>
  </si>
  <si>
    <t>număr de bolnavi cu aritmii complexe trataţi prin proceduri de ablaţie</t>
  </si>
  <si>
    <t>număr de bolnavi (adulţi) trataţi prin intervenţii de chirurgie cardiovasculară</t>
  </si>
  <si>
    <t>număr de bolnavi trataţi cu anevrisme aortice trataţi prin tehnici hibride</t>
  </si>
  <si>
    <t>cost mediu/bolnav tratat prin proceduri de ablaţie</t>
  </si>
  <si>
    <t>cost mediu/bolnav cu stenoze aortice, declarat inoperabil sau cu risc chirurgical foarte mare, tratat prin tehnici transcateter</t>
  </si>
  <si>
    <t>cost mediu/bolnav cu insuficienţă cardiacă în stadiu terminal tratat prin asistare mecanică a circulaţiei pe termen lung</t>
  </si>
  <si>
    <t>număr de bolnavi cu diagnostic de leucemie acută beneficiari de servicii de monitorizare a bolii minime reziduale prin imunofenotipare</t>
  </si>
  <si>
    <t>număr de bolnavi cu diagnostic de leucemie acută beneficiari de servicii de monitorizare a bolii minime reziduale prin  examen citogenetic şi/sau FISH</t>
  </si>
  <si>
    <t>număr de bolnavi cu diagnostic de leucemie acută beneficiari de servicii de monitorizare a bolii minime reziduale prin  examen de biologie moleculară</t>
  </si>
  <si>
    <t>număr bolnavi cu purpură trombocitopenică trombotică dobândită</t>
  </si>
  <si>
    <t>cost mediu/bolnav cu purpură trombocitopenică trombotică dobândită</t>
  </si>
  <si>
    <t>cost mediu/bolnav cu cistinoză nefropatică</t>
  </si>
  <si>
    <t>număr bolnavi cu purpură trombocitopenică imună cronică</t>
  </si>
  <si>
    <t xml:space="preserve">cost mediu/bolnav cu  purpură trombocitopenică imună cronică </t>
  </si>
  <si>
    <t>Programul naţional de oncologie</t>
  </si>
  <si>
    <t>tarif/şedinţă de hemodiafiltrare intermitentă on-line</t>
  </si>
  <si>
    <t>număr de bolnavi copii cu epilepsie cu monitorizare  a evoluţiei bolii prin PET-CT</t>
  </si>
  <si>
    <t>cost mediu/bolnav cu  hemofilie A</t>
  </si>
  <si>
    <t>Programul naţional de tratament al surdităţii prin proteze auditive implantabile</t>
  </si>
  <si>
    <t>număr bolnavi cu epilepsie rezistentă la tratament medicamentos trataţi prin implant de dispozitiv de stimulare cerebrală profundă</t>
  </si>
  <si>
    <t xml:space="preserve">cost mediu/bolnav cu mucoviscidoză </t>
  </si>
  <si>
    <t>tarif/ investigaţie pentru tratament Gamma-Knife</t>
  </si>
  <si>
    <t>insulină + antidiabetice non-insulinice</t>
  </si>
  <si>
    <t>PROGRAMUL NAŢIONAL DE DIABET ZAHARAT - medicamente</t>
  </si>
  <si>
    <t>PROGRAMUL NAŢIONAL DE DIABET ZAHARAT - Teste de automonitorizare şi evaluarea prin dozarea HbA1c</t>
  </si>
  <si>
    <t>PROGRAMUL NAŢIONAL DE DIABET ZAHARAT- materiale consumabile pentru dispozitivele medicale specifice</t>
  </si>
  <si>
    <t>C11=C1+….+C10</t>
  </si>
  <si>
    <t>Lipofuscinoza Ceroidă TIP2 (TPP1)</t>
  </si>
  <si>
    <t>Coloana "Valoare medicamente/ materiale sanitare  transferate*/ casate în cursul perioadei de raportare: pentru "purpura trombocitopenică imună cronică la copii şi adulţi splenectomizaţi şi nesplenectomizaţi" in suma de 16.446,64 lei reprezinta intrare prin transfer medicamente din gestiunea cost- volum a aceluiasi spital, respectiv Spitalul de urgenta Sf. Pantelimon Focsani</t>
  </si>
  <si>
    <t>TOTAL PROGRAM</t>
  </si>
  <si>
    <t>Amiloidoză cu transtiretină</t>
  </si>
  <si>
    <t xml:space="preserve">Purpura trombocitopenică imună cronică </t>
  </si>
  <si>
    <t>Atrofie musculară spinală</t>
  </si>
  <si>
    <t>Boala Castelman</t>
  </si>
  <si>
    <t>Mucopolizaharidoza Tip IVA</t>
  </si>
  <si>
    <t>Lipofuscinoza ceroida TIP 2 (TPP1)</t>
  </si>
  <si>
    <t>Valoare (nr.) bolnavi, din care:</t>
  </si>
  <si>
    <t>număr bolnavi cu tratament medicamentos</t>
  </si>
  <si>
    <t>număr bolnavi cu terapie avansată CAR-T</t>
  </si>
  <si>
    <t>cost mediu/bolnav tratat cu CAR -T</t>
  </si>
  <si>
    <t>cost mediu/bolnav beneficiar de implant cohlear</t>
  </si>
  <si>
    <t>număr bolnavi cu diabet zaharat beneficiari de sisteme de monitorizare continuă a glicemiei</t>
  </si>
  <si>
    <t>cost mediu/bolnav beneficiar de sisteme de monitorizare continuă a glicemiei</t>
  </si>
  <si>
    <t xml:space="preserve">număr de bolnavi cu purpură trombocitopenică imună cronică </t>
  </si>
  <si>
    <t>cost mediu/bolnav cu atrofie musculară spinală</t>
  </si>
  <si>
    <t>număr de bolnavi cu boala Castelman</t>
  </si>
  <si>
    <t>cost mediu/bolnav cu boala Castelman</t>
  </si>
  <si>
    <t xml:space="preserve">cost mediu/bolnav cu afecţiuni vasculare periferice </t>
  </si>
  <si>
    <t xml:space="preserve">cost mediu/bolnav cu afecţiuni ale coloanei vertebrale </t>
  </si>
  <si>
    <t xml:space="preserve">cost mediu/bolnav cu hemoragii acute sau cronice </t>
  </si>
  <si>
    <t xml:space="preserve">cost mediu/bolnav copil cu hidrocefalie congenitală sau dobândită </t>
  </si>
  <si>
    <t>număr bolnavi cu afecţiuni oncologice</t>
  </si>
  <si>
    <t xml:space="preserve">cost mediu/bolnav cu afecţiuni oncologice </t>
  </si>
  <si>
    <t>număr bolnavi cu scleroză multiplă</t>
  </si>
  <si>
    <t xml:space="preserve">cost mediu/bolnav cu boala Crohn luminală non-activă/ușor activă, cu fistule perianale complexe </t>
  </si>
  <si>
    <t xml:space="preserve">cost mediu/bolnav cu alfa – manozidoză ușoară până la moderată cu manifestări non-neurologice </t>
  </si>
  <si>
    <t>cost mediu/bolnav cu polineuropatie familială amiloidă cu transtiretină cu stadiul I sau II</t>
  </si>
  <si>
    <t xml:space="preserve"> număr bolnavi cu purpură trombocitopenică trombotică dobandită</t>
  </si>
  <si>
    <t>număr bolnavi cu boala Fabry</t>
  </si>
  <si>
    <t xml:space="preserve">Total număr bolnavi </t>
  </si>
  <si>
    <t>Purpura trombocitopenică imună cronică</t>
  </si>
  <si>
    <t>TABEL 1 SITUAŢIA BOLNAVILOR TRATAŢI CU MEDICAMENTE CARE FAC OBIECTUL CONTRACTELOR COST-VOLUM ŞI A CHELTUIELILOR AFERENTE  (LEI)</t>
  </si>
  <si>
    <t>bolnavi cu afecţiuni oncologice</t>
  </si>
  <si>
    <t>număr de adulţi cu malformaţii congenitale cardiace trataţi prin intervenţii de cardiologie intervenţională</t>
  </si>
  <si>
    <t>cost mediu/ adult cu malformaţii congenitale cardiace tratat prin intervenţii de cardiologie intervenţională</t>
  </si>
  <si>
    <t>tarif/bolnav beneficiar de servicii de radioterapie cu ortovoltaj</t>
  </si>
  <si>
    <t>tarif/bolnav beneficiar de servicii de radioterapie cu accelerator liniar 2D</t>
  </si>
  <si>
    <t>tarif/bolnav beneficiar de servicii de radioterapie cu accelerator liniar 3D</t>
  </si>
  <si>
    <t>tarif/bolnav beneficiar de servicii de radioterapie IMRT</t>
  </si>
  <si>
    <t>tarif/bolnav beneficiar de servicii de brahiterapie</t>
  </si>
  <si>
    <t>TOTAL GENERAL PROGRAM</t>
  </si>
  <si>
    <t>cost mediu/bolnav beneficiar de procesor de sunet (partea externă) pentru implanturi cohleare și implanturi de trunchi cerebral</t>
  </si>
  <si>
    <t>tarif/bolnav beneficiar de servicii de dozare a hemoglobinei glicozilate HbA1c</t>
  </si>
  <si>
    <t xml:space="preserve">număr bolnavi cu diabet zaharat beneficiari de sisteme  pompe de insulină cu senzori de monitorizare continuă a glicemiei </t>
  </si>
  <si>
    <t xml:space="preserve">cost mediu/ bolnav cu diabet zaharat beneficiari de sisteme  pompe de insulină cu senzori de monitorizare continuă a glicemiei </t>
  </si>
  <si>
    <t>cost mediu/bolnav beneficiar de materiale consumabile pentru pompa de insulină</t>
  </si>
  <si>
    <t>Program naţional de tratament al bolilor neurologice</t>
  </si>
  <si>
    <t>număr de bolnavi cu vârsta 1-18 ani cu hemofilie congenitală cu inhibitori cu titru mare cu profilaxie secundară pe termen lung</t>
  </si>
  <si>
    <t>deficit congenital de factor VII</t>
  </si>
  <si>
    <t>trombastenia Glanzmann</t>
  </si>
  <si>
    <t>Total cheltuieli cu hemofilie</t>
  </si>
  <si>
    <t>C13=C11+C12</t>
  </si>
  <si>
    <t>Amiloidoză cu transtiretină:</t>
  </si>
  <si>
    <t>Sindrom hemolitic uremic atipic (SHUa)</t>
  </si>
  <si>
    <t>Hemoglobinurie paroxistică nocturnă(HPN)</t>
  </si>
  <si>
    <t>afectare neurologică</t>
  </si>
  <si>
    <t xml:space="preserve">bolnav adult / copil cu greutate &gt; 40 Kg </t>
  </si>
  <si>
    <t xml:space="preserve">bolnav copil cu greutate &lt; 40 Kg </t>
  </si>
  <si>
    <t>C19=C17+C18</t>
  </si>
  <si>
    <t>Număr total de bolnavi</t>
  </si>
  <si>
    <t>C30</t>
  </si>
  <si>
    <t xml:space="preserve"> afectare cardiacă sau formă mixtă</t>
  </si>
  <si>
    <t>C5=C1+C2+C3-C4</t>
  </si>
  <si>
    <t>număr  bolnavi cu polineuropatie familială amiloidă cu transtiretină cu stadiul I sau II</t>
  </si>
  <si>
    <t>număr bolnavi cu cistinoză nefropatică</t>
  </si>
  <si>
    <t>TOTAL PROGRAME NAŢIONALE CURATIVE</t>
  </si>
  <si>
    <t>* numărul de bolnavi decedaţi şi numărul de bolnavi nou intraţi se va raporta doar la trimestru</t>
  </si>
  <si>
    <t>** trimestrial, până la sfârșitul anului 2022 se vor raporta inclusiv bolnavii care au efectuat investigaţii în perioada 01.01.2022-31.03.2022 în cadrul Subprogramului de monitorizare a evoluţiei bolii la pacienţii cu afecţiuni oncologice prin PET-CT</t>
  </si>
  <si>
    <t>număr de bolnavi copii cu instabilitate articulară trataţi  prin implanturi de fixare</t>
  </si>
  <si>
    <t>număr de bolnavi adulţi cu instabilitate articulară trataţi  prin implanturi de fixare</t>
  </si>
  <si>
    <t>TABEL 4 SITUAŢIA BOLNAVILOR CU BOLI RARE ŞI A CHELTUIELILOR AFERENTE  (LEI) (medicamente eliberate prin farmacii cu circuit deschis)</t>
  </si>
  <si>
    <t>Nr. Total bolnavi</t>
  </si>
  <si>
    <t>Mucoviscidoză copii</t>
  </si>
  <si>
    <t>Mucoviscidoză adulţi</t>
  </si>
  <si>
    <t>Scleroză laterală amiotrofică</t>
  </si>
  <si>
    <t>Sindrom Prader Willi</t>
  </si>
  <si>
    <t>fibroză pulmonară idiopatică</t>
  </si>
  <si>
    <t>distrofie musculară Duchenne</t>
  </si>
  <si>
    <t>angioedem ereditar</t>
  </si>
  <si>
    <t>Neuropatie optică ereditară Leber</t>
  </si>
  <si>
    <t>Limfangioleiomiomatoză</t>
  </si>
  <si>
    <t>TABEL 5  SITUAŢIA BOLNAVILOR CU BOLI RARE ŞI A CHELTUIELILOR AFERENTE  (LEI) (medicamente eliberate prin farmacii cu circuit închis şi deschis)</t>
  </si>
  <si>
    <t>*se vor menţiona CAS de la care/ către care s-a efectuat transferul de medicamente/materiale sanitare</t>
  </si>
  <si>
    <t>C30=C1+…....+C16+C19+C22+…..+C29</t>
  </si>
  <si>
    <t>Tratamentul stării posttransplant</t>
  </si>
  <si>
    <t xml:space="preserve">TABEL 1 SITUAŢIA BOLNAVILOR CU STARE POSTTRANSPLANT </t>
  </si>
  <si>
    <t>Cheltuieli cu medicamente pentru starea postransplant</t>
  </si>
  <si>
    <t xml:space="preserve"> TABEL 2 SITUAŢIA BOLNAVILOR PE TIPURI DE DIALIZĂ ŞI A CHELTUIELILOR AFERENTE (LEI)</t>
  </si>
  <si>
    <t>Furnizor</t>
  </si>
  <si>
    <t>Numar Contract</t>
  </si>
  <si>
    <t>Cheltuială totală  validată de către CAS                           LEI</t>
  </si>
  <si>
    <t>Raportaţi de către unităţile sanitare</t>
  </si>
  <si>
    <t>Validaţi de către CAS</t>
  </si>
  <si>
    <t>Raportate de către unităţile sanitare</t>
  </si>
  <si>
    <t>Validate de către CAS</t>
  </si>
  <si>
    <t>C7=C3+…..+C6</t>
  </si>
  <si>
    <t>C12=C8+...+C11</t>
  </si>
  <si>
    <t>C25=C17+…….+C20</t>
  </si>
  <si>
    <t>C26=C21+…….+C24</t>
  </si>
  <si>
    <t>*) Se completează la nivel de casă de asigurări de sănătate şi se va transmite la Casa Naţională de Asigurări de Sănătate doar la solicitarea acesteia.</t>
  </si>
  <si>
    <t>C5=C1+…+C4</t>
  </si>
  <si>
    <t>C10=C6+..…+C9</t>
  </si>
  <si>
    <t>C23=C15+…….+C18</t>
  </si>
  <si>
    <t>C24=C19+…….+C22</t>
  </si>
  <si>
    <t>Coloana C3 "Valoare medicamente transferate*/ casate în cursul perioadei de raportare" aferenta Tabelului 3 , cuprinde:</t>
  </si>
  <si>
    <t>* transferul ( iesire) medicamentului Methotrexat de la Spitalul jud. de urgenta " Sf. Pantelimon "Focsani  la Spitalul jud. de urgenta " Mavromati" Botosani  (-648,38 lei)-in luna aprilie 2022</t>
  </si>
  <si>
    <t>C4 TOTAL HEMOFILIE = C11 din tabelul 2</t>
  </si>
  <si>
    <t>C4 TALASEMIE= C12 din tabelul 2</t>
  </si>
  <si>
    <t>C4 TOTAL PROGRAM= C13 din tabelul 2</t>
  </si>
  <si>
    <t>C6=C4+C5</t>
  </si>
  <si>
    <t>Număr bolnavi cu boli rare cărora li s-au eliberat medicamente/materiale sanitare pentru:</t>
  </si>
  <si>
    <t>Număr bolnavi cu endoproteze</t>
  </si>
  <si>
    <t>Număr bolnavi cu endoproteze tumorale</t>
  </si>
  <si>
    <t>Număr bolnavi cu implant segmentar de coloană</t>
  </si>
  <si>
    <t>Număr bolnavi ADULŢI cu endoproteze</t>
  </si>
  <si>
    <t>Număr bolnavi COPII cu endoproteze</t>
  </si>
  <si>
    <t>Număr bolnavi ADULŢI cu endoproteze tumorale</t>
  </si>
  <si>
    <t>Număr bolnavi COPII cu endoproteze tumorale</t>
  </si>
  <si>
    <t>Număr bolnavi ADULŢI cu implant segmentar de coloană</t>
  </si>
  <si>
    <t>Număr bolnavi COPII cu implant segmentar de coloană</t>
  </si>
  <si>
    <t xml:space="preserve">Număr endoproteze </t>
  </si>
  <si>
    <t xml:space="preserve">CHELTUIELI pentru endoproteze </t>
  </si>
  <si>
    <t>CHELTUIELI pentru endoproteze tumorale</t>
  </si>
  <si>
    <t>CHELTUIELI pentru implant segmentar de coloană</t>
  </si>
  <si>
    <t>CHELTUIELI pentru bolnavi ADULŢI trataţi prin chirurgie spinală</t>
  </si>
  <si>
    <t>CHELTUIELI pentru bolnavi COPII trataţi prin instrumentaţie specifică</t>
  </si>
  <si>
    <t>Cheltuieli pentru implanturi de fixare</t>
  </si>
  <si>
    <t xml:space="preserve">CHELTUIELI pentru TOTAL BOLNAVI </t>
  </si>
  <si>
    <t>TOTAL CHELTUIELI pentru endoproteze</t>
  </si>
  <si>
    <t>Număr bolnavi cu transplant cărora li s-au eliberat medicamente pentru starea postransplant</t>
  </si>
  <si>
    <t>Număr bolnavi dializaţi</t>
  </si>
  <si>
    <t>Număr şedinţe hemodializă convenţională</t>
  </si>
  <si>
    <t>Număr şedinţe hemodiafiltrare intermitentă on-line</t>
  </si>
  <si>
    <t>Număr bolnavi cărora li s-au eliberat medicamente:</t>
  </si>
  <si>
    <t>Număr bolnavi cărora li s-au eliberat medicamente, pe tip de terapie</t>
  </si>
  <si>
    <t>Număr total bolnavi cărora li s-au eliberat medicamente</t>
  </si>
  <si>
    <t xml:space="preserve">Număr bolnavi cu diabet zaharat evaluati prin dozarea HbA1c </t>
  </si>
  <si>
    <t>Număr total de bolnavi cu diabet zaharat beneficiari de materiale consumabile pentru dispozitivele medicale specifice</t>
  </si>
  <si>
    <t>proteza totală genunchi cimentată fără stabilizare posterioară</t>
  </si>
  <si>
    <t>proteza totală genunchi cimentată cu stabilizare  posterioară</t>
  </si>
  <si>
    <t xml:space="preserve">Număr  TOTAL BOLNAVI </t>
  </si>
  <si>
    <t>C4=C1+…..+C3</t>
  </si>
  <si>
    <t xml:space="preserve"> C4 TOTAL = C4 din tabelul 2</t>
  </si>
  <si>
    <t>TABEL 1 SITUAŢIA BOLNAVILOR BENEFICIARI DE MATERIALE CONSUMABILE PENTRU DISPOZITIVELE MEDICALE SPECIFICE</t>
  </si>
  <si>
    <t>Număr bolnavi cu diabet zaharat beneficiari de materiale consumabile pentru dispozitivele medicale specifice:</t>
  </si>
  <si>
    <t>TABEL 2 SITUAŢIA CHELTUIELILOR AFERENTE MATERIALELOR CONSUMABILE  PENTRU DISPOZITIVELE MEDICALE SPECIFICE (LEI)</t>
  </si>
  <si>
    <t>Cheltuieli totale materiale consumabile pentru dispozitivele medicale specifice</t>
  </si>
  <si>
    <t>materiale consumabile pentru dispozitivele medicale specifice:</t>
  </si>
  <si>
    <t>C4  materiale consumabile pentru pompele de insulină = C1 din tabelul 2</t>
  </si>
  <si>
    <t>C4 materiale consumabile pentru sisteme de monitorizare glicemică continuă = C2 din tabelul 2</t>
  </si>
  <si>
    <t>C4  materiale consumabile pentru pompele de insulină cu senzori de monitorizare continuă a glicemiei = C3 din tabelul 2</t>
  </si>
  <si>
    <t>**se va raporta doar la trimestru, până la sfârşitul anului 2022</t>
  </si>
  <si>
    <t>număr  bolnavi cu polineuropatie familială amiloidă cu transtiretină cu stadiul I sau II**</t>
  </si>
  <si>
    <t>bolnavi cu polineuropatie familială amiloidă cu transtiretină**</t>
  </si>
  <si>
    <t>cost mediu/copil cu malformaţii cardiace congenitale tratat prin intervenţii de cardiologie intervenţională</t>
  </si>
  <si>
    <t>cost mediu/bolnavă cu reconstrucţie mamară</t>
  </si>
  <si>
    <t>tarif/bolnav beneficiar de serviciu pentru diagnosticul iniţial al leucemiei acute (medulogramă şi/sau examen citologic al frotiului sanguin, coloraţii citochimice)</t>
  </si>
  <si>
    <t>tarif/ bolnav beneficiar de serviciu pentru diagnosticul de certitudine al leucemiei acute prin imunofenotipare</t>
  </si>
  <si>
    <t>tarif/ bolnav beneficiar de serviciu pentru diagnosticul de certitudine al leucemiei acute prin examen citogenetic şi/sau FISH</t>
  </si>
  <si>
    <t>tarif/ bolnav beneficiar de serviciu pentru diagnosticul de certitudine al leucemiei acute prin examen de biologie moleculară</t>
  </si>
  <si>
    <t xml:space="preserve">tarif/ bolnav beneficiar de servicii pentru diagnosticul de leucemiei acute </t>
  </si>
  <si>
    <t>endoproteze + ciment adulţi</t>
  </si>
  <si>
    <t>endoproteze + ciment copii</t>
  </si>
  <si>
    <t>endoproteze tumorale adulţi</t>
  </si>
  <si>
    <t>endoproteze tumorale copii</t>
  </si>
  <si>
    <t>implant segmentar adulţi</t>
  </si>
  <si>
    <t>implant segmentar copii</t>
  </si>
  <si>
    <t>implanturi de fixare adulţi</t>
  </si>
  <si>
    <t>implanturi de fixare copii</t>
  </si>
  <si>
    <t>hemofilie congenitală fară inhibitori/boală von Willebrand</t>
  </si>
  <si>
    <t>hemofilie congenitală cu inhibitori</t>
  </si>
  <si>
    <t>C4 hemofilie congenitală fară inhibitori/boală von Willebrand = C1+C2+C3 din tabelul 2</t>
  </si>
  <si>
    <t>C4 hemofilie congenitală cu inhibitori = C4+C5+C6 din tabelul 2</t>
  </si>
  <si>
    <t>C4 hemofilie congenitală cu şi fără inhibitori, pentru tratamentul de substituţie în cazul intervenţiilor chirurgicale şi ortopedice = C7 din tabelul 2</t>
  </si>
  <si>
    <t>C4 hemofilia dobândită clinic manifestă = C8 din tabelul 2</t>
  </si>
  <si>
    <t>C4 deficit congenital de factor VII = C9 din tabelul 2</t>
  </si>
  <si>
    <t>bolnavi cu purpură trombocitopenică imună cronică circuit inchis**</t>
  </si>
  <si>
    <t>purpura trombocitopenică imună cronică **</t>
  </si>
  <si>
    <t>Materiale sanitare</t>
  </si>
  <si>
    <t>copii</t>
  </si>
  <si>
    <t>insulină</t>
  </si>
  <si>
    <t>Indicatori de eficienţă</t>
  </si>
  <si>
    <t>Denumire indicator de eficienţă</t>
  </si>
  <si>
    <t>Programul naţional de supleere a funcţiei renale la bolnavii cu insuficienţă renală cronică</t>
  </si>
  <si>
    <t>C20</t>
  </si>
  <si>
    <t>Cheltuieli cu medicamentele, pentru:</t>
  </si>
  <si>
    <t xml:space="preserve">Cheltuieli totale cu medicamente </t>
  </si>
  <si>
    <t xml:space="preserve">Cheltuieli pentru evaluarea bolnavilor prin dozarea HbA1c </t>
  </si>
  <si>
    <t>Cheltuieli cu medicamentele, pentru</t>
  </si>
  <si>
    <t>Valoare medicamente în stoc la începutul perioadei de raportare</t>
  </si>
  <si>
    <t>Valoare medicamente consumate în cursul perioadei de raportare</t>
  </si>
  <si>
    <t>cost mediu/bolnav cu  amiloidoză cu transtiretină cu afectare cardiacă sau formă mixtă</t>
  </si>
  <si>
    <t xml:space="preserve">cost mediu/bolnav  cu purpură trombocitopenică imună cronică </t>
  </si>
  <si>
    <t>număr de bolnavi adulţi/ copii cu greutate &gt; 40 Kg cu sindrom hemolitic uremic atipic (SHUa)</t>
  </si>
  <si>
    <t>cost mediu/bolnav adult / copil cu greutate &gt; 40 Kg cu sindrom hemolitic uremic atipic (SHUa)</t>
  </si>
  <si>
    <t>număr de bolnavi copii cu greutate &lt; 40 Kg  cu sindrom hemolitic uremic atipic (SHUa)</t>
  </si>
  <si>
    <t>cost mediu/bolnav copil cu greutate &lt; 40 Kg cu sindrom hemolitic uremic atipic (SHUa)</t>
  </si>
  <si>
    <t>număr de bolnavi cu hemoglobinurie paroxistică nocturnă(HPN)</t>
  </si>
  <si>
    <t>cost mediu/bolnav cu hemoglobinurie paroxistică nocturnă(HPN)</t>
  </si>
  <si>
    <t>număr de bolnavi cu mucoviscidoză copii</t>
  </si>
  <si>
    <t>cost mediu/bolnav cu mucoviscidoză copii</t>
  </si>
  <si>
    <t>număr de bolnavi cu mucoviscidoză adulţi</t>
  </si>
  <si>
    <t>cost mediu/bolnav cu mucoviscidoză adulţi</t>
  </si>
  <si>
    <t>număr de bolnavi cu scleroză laterală amiotrofică</t>
  </si>
  <si>
    <t>cost mediu/bolnav cu scleroză laterală amiotrofică</t>
  </si>
  <si>
    <t>număr de bolnavi cu sindrom Prader Willi</t>
  </si>
  <si>
    <t>cost mediu/bolnav cu sindrom Prader Willi</t>
  </si>
  <si>
    <t>număr de bolnavi cu fibroză pulmonară idiopatică</t>
  </si>
  <si>
    <t xml:space="preserve">cost mediu/bolnav cu fibroză pulmonară idiopatică </t>
  </si>
  <si>
    <t>număr de bolnavi cu distrofie musculară Duchenne</t>
  </si>
  <si>
    <t>cost mediu/bolnav cu distrofie musculară Duchenne</t>
  </si>
  <si>
    <t>număr de bolnavi cu angioedem ereditar</t>
  </si>
  <si>
    <t>cost mediu/bolnav cu angioedem ereditar</t>
  </si>
  <si>
    <t>număr de bolnavi cu neuropatie Leber</t>
  </si>
  <si>
    <t>cost mediu/bolnav cu neuropatie Leber</t>
  </si>
  <si>
    <t>număr de bolnavi beneficiari de teste pentru depistarea prezenţei drogurilor în urina bolnavilor</t>
  </si>
  <si>
    <t>cost mediu/bolnav beneficiar de teste pentru depistarea prezenţei drogurilor în urina bolnavilor</t>
  </si>
  <si>
    <t>număr de bolnavi trataţi pentru stare posttransplant</t>
  </si>
  <si>
    <t>cost mediu/bolnav tratat pentru stare posttransplant</t>
  </si>
  <si>
    <t>număr de bolnavi pentru care se înlocuieşte stimulatorul din cadrul dispozitivului de stimulare profundă la bolnavii cu maladie Parkinson cu unul nereîncărcabil</t>
  </si>
  <si>
    <t>cost mediu/bolnav pentru care se înlocuieşte stimulatorul din cadrul dispozitivului de stimulare profundă la bolnavii cu maladie Parkinson cu unul nereîncărcabil</t>
  </si>
  <si>
    <t>număr de bolnavi pentru care se înlocuieşte stimulatorul din cadrul dispozitivului de stimulare profundă la bolnavii cu maladie Parkinson cu unul reîncărcabil, cu kit de încărcare</t>
  </si>
  <si>
    <t>cost mediu/bolnav pentru care se înlocuieşte stimulatorul din cadrul dispozitivului de stimulare profundă la bolnavii cu maladie Parkinson cu unul reîncărcabil cu kit de încărcare</t>
  </si>
  <si>
    <t>cost mediu/bolnav pentru care se înlocuieşte stimulatorul din cadrul dispozitivului de stimulare profundă la bolnavii cu maladie Parkinson cu unul nereîncărcabil precum şi a extensiilor de legătură stimulator-electrozi</t>
  </si>
  <si>
    <t>cost mediu/bolnav pentru care se înlocuieşte stimulatorul din cadrul dispozitivului de stimulare profundă la bolnavii cu maladie Parkinson cu unul reîncărcabil precum şi a extensiilor de legătură stimulator-electrozi</t>
  </si>
  <si>
    <t>număr de bolnavi cu maladie Parkinson cu înlocuire a extensiilor de legătură stimulator-electrozi</t>
  </si>
  <si>
    <t xml:space="preserve">cost mediu/bolnav cu înlocuire a extensiilor de legătură stimulator-electrozi </t>
  </si>
  <si>
    <t>număr de bolnavi cu maladie Parkinson cu înlocuire a kit-ului de reîncărcare a stimulatorului</t>
  </si>
  <si>
    <t xml:space="preserve">cost mediu/bolnav cu înlocuire a kit-ului de reîncărcare a stimulatorului </t>
  </si>
  <si>
    <t xml:space="preserve">număr de bolnavi pentru care se înlocuieşte stimulatorul din cadrul dispozitivului de stimulare profundă la bolnavii cu distonii musculare trataţi prin implantarea de stimulator cerebral reîncărcabil </t>
  </si>
  <si>
    <t xml:space="preserve">număr de bolnavi cu distonii musculare cu înlocuire a extensiilor de legătură stimulator-electrozi </t>
  </si>
  <si>
    <t xml:space="preserve">cost mediu/ bolnav cu distonii musculare cu înlocuire a extensiilor de legătură stimulator-electrozi 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</si>
</sst>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(* #,##0_);_(* \(#,##0\);_(* &quot;-&quot;??_);_(@_)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#,##0.00\ _l_e_i"/>
    <numFmt numFmtId="187" formatCode="#,##0.00;[Red]#,##0.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;[Red]#,##0"/>
    <numFmt numFmtId="193" formatCode="#0"/>
    <numFmt numFmtId="194" formatCode="[$¥€-2]\ #,##0.00_);[Red]\([$¥€-2]\ #,##0.00\)"/>
    <numFmt numFmtId="195" formatCode="#,##0.0000"/>
    <numFmt numFmtId="196" formatCode="#,##0.000"/>
    <numFmt numFmtId="197" formatCode="dd/mm/yy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8"/>
      <color indexed="8"/>
      <name val="Calibri"/>
      <family val="2"/>
    </font>
    <font>
      <sz val="8"/>
      <name val="Times New Roman"/>
      <family val="1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10"/>
      <name val="Times New Roman"/>
      <family val="1"/>
    </font>
    <font>
      <strike/>
      <sz val="8"/>
      <color indexed="10"/>
      <name val="Calibri"/>
      <family val="2"/>
    </font>
    <font>
      <strike/>
      <sz val="8"/>
      <color indexed="10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68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3" fillId="25" borderId="0" xfId="0" applyFont="1" applyFill="1" applyAlignment="1">
      <alignment/>
    </xf>
    <xf numFmtId="0" fontId="3" fillId="25" borderId="0" xfId="0" applyFont="1" applyFill="1" applyAlignment="1">
      <alignment vertical="center" wrapText="1"/>
    </xf>
    <xf numFmtId="0" fontId="2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3" fillId="25" borderId="0" xfId="0" applyFont="1" applyFill="1" applyBorder="1" applyAlignment="1">
      <alignment/>
    </xf>
    <xf numFmtId="0" fontId="3" fillId="25" borderId="0" xfId="95" applyFont="1" applyFill="1">
      <alignment/>
      <protection/>
    </xf>
    <xf numFmtId="0" fontId="2" fillId="25" borderId="0" xfId="101" applyFont="1" applyFill="1">
      <alignment/>
      <protection/>
    </xf>
    <xf numFmtId="0" fontId="0" fillId="25" borderId="0" xfId="0" applyFill="1" applyAlignment="1">
      <alignment/>
    </xf>
    <xf numFmtId="0" fontId="3" fillId="25" borderId="0" xfId="95" applyFont="1" applyFill="1">
      <alignment/>
      <protection/>
    </xf>
    <xf numFmtId="0" fontId="2" fillId="25" borderId="0" xfId="0" applyFont="1" applyFill="1" applyAlignment="1">
      <alignment horizontal="center" vertical="center" wrapText="1"/>
    </xf>
    <xf numFmtId="0" fontId="1" fillId="25" borderId="0" xfId="99" applyFont="1" applyFill="1">
      <alignment/>
      <protection/>
    </xf>
    <xf numFmtId="0" fontId="2" fillId="25" borderId="0" xfId="99" applyFont="1" applyFill="1">
      <alignment/>
      <protection/>
    </xf>
    <xf numFmtId="0" fontId="26" fillId="25" borderId="0" xfId="88" applyFont="1" applyFill="1" applyAlignment="1">
      <alignment/>
    </xf>
    <xf numFmtId="0" fontId="3" fillId="25" borderId="0" xfId="99" applyFont="1" applyFill="1">
      <alignment/>
      <protection/>
    </xf>
    <xf numFmtId="0" fontId="3" fillId="25" borderId="0" xfId="99" applyFont="1" applyFill="1" applyAlignment="1">
      <alignment horizontal="center" vertical="center" wrapText="1"/>
      <protection/>
    </xf>
    <xf numFmtId="0" fontId="27" fillId="25" borderId="0" xfId="0" applyFont="1" applyFill="1" applyAlignment="1">
      <alignment vertical="center"/>
    </xf>
    <xf numFmtId="0" fontId="3" fillId="25" borderId="0" xfId="88" applyFont="1" applyFill="1" applyAlignment="1">
      <alignment/>
    </xf>
    <xf numFmtId="0" fontId="3" fillId="25" borderId="0" xfId="99" applyFont="1" applyFill="1" applyAlignment="1">
      <alignment/>
      <protection/>
    </xf>
    <xf numFmtId="3" fontId="2" fillId="24" borderId="10" xfId="95" applyNumberFormat="1" applyFont="1" applyFill="1" applyBorder="1" applyAlignment="1">
      <alignment horizontal="center" vertical="center" wrapText="1"/>
      <protection/>
    </xf>
    <xf numFmtId="0" fontId="3" fillId="25" borderId="0" xfId="96" applyFont="1" applyFill="1">
      <alignment/>
      <protection/>
    </xf>
    <xf numFmtId="0" fontId="2" fillId="25" borderId="0" xfId="0" applyFont="1" applyFill="1" applyAlignment="1">
      <alignment vertical="center" wrapText="1"/>
    </xf>
    <xf numFmtId="0" fontId="3" fillId="25" borderId="0" xfId="100" applyFont="1" applyFill="1">
      <alignment/>
      <protection/>
    </xf>
    <xf numFmtId="0" fontId="2" fillId="25" borderId="0" xfId="100" applyFont="1" applyFill="1">
      <alignment/>
      <protection/>
    </xf>
    <xf numFmtId="0" fontId="2" fillId="25" borderId="11" xfId="100" applyFont="1" applyFill="1" applyBorder="1" applyAlignment="1">
      <alignment vertical="top"/>
      <protection/>
    </xf>
    <xf numFmtId="0" fontId="2" fillId="25" borderId="12" xfId="100" applyFont="1" applyFill="1" applyBorder="1" applyAlignment="1">
      <alignment vertical="top"/>
      <protection/>
    </xf>
    <xf numFmtId="0" fontId="3" fillId="25" borderId="12" xfId="100" applyFont="1" applyFill="1" applyBorder="1">
      <alignment/>
      <protection/>
    </xf>
    <xf numFmtId="0" fontId="3" fillId="25" borderId="13" xfId="100" applyFont="1" applyFill="1" applyBorder="1">
      <alignment/>
      <protection/>
    </xf>
    <xf numFmtId="0" fontId="3" fillId="25" borderId="0" xfId="100" applyFont="1" applyFill="1">
      <alignment/>
      <protection/>
    </xf>
    <xf numFmtId="3" fontId="2" fillId="25" borderId="14" xfId="100" applyNumberFormat="1" applyFont="1" applyFill="1" applyBorder="1" applyAlignment="1">
      <alignment horizontal="center" vertical="center" wrapText="1"/>
      <protection/>
    </xf>
    <xf numFmtId="3" fontId="2" fillId="25" borderId="15" xfId="100" applyNumberFormat="1" applyFont="1" applyFill="1" applyBorder="1" applyAlignment="1">
      <alignment horizontal="center" vertical="center" wrapText="1"/>
      <protection/>
    </xf>
    <xf numFmtId="3" fontId="2" fillId="25" borderId="16" xfId="100" applyNumberFormat="1" applyFont="1" applyFill="1" applyBorder="1" applyAlignment="1">
      <alignment horizontal="center" vertical="center" wrapText="1"/>
      <protection/>
    </xf>
    <xf numFmtId="3" fontId="2" fillId="25" borderId="17" xfId="100" applyNumberFormat="1" applyFont="1" applyFill="1" applyBorder="1" applyAlignment="1">
      <alignment horizontal="center" vertical="center" wrapText="1"/>
      <protection/>
    </xf>
    <xf numFmtId="3" fontId="2" fillId="25" borderId="0" xfId="100" applyNumberFormat="1" applyFont="1" applyFill="1" applyBorder="1" applyAlignment="1">
      <alignment horizontal="center" vertical="center" wrapText="1"/>
      <protection/>
    </xf>
    <xf numFmtId="2" fontId="2" fillId="25" borderId="0" xfId="96" applyNumberFormat="1" applyFont="1" applyFill="1" applyBorder="1" applyAlignment="1">
      <alignment vertical="center" wrapText="1"/>
      <protection/>
    </xf>
    <xf numFmtId="0" fontId="3" fillId="25" borderId="0" xfId="100" applyFont="1" applyFill="1" applyBorder="1">
      <alignment/>
      <protection/>
    </xf>
    <xf numFmtId="0" fontId="3" fillId="25" borderId="0" xfId="0" applyFont="1" applyFill="1" applyBorder="1" applyAlignment="1">
      <alignment horizontal="center"/>
    </xf>
    <xf numFmtId="0" fontId="2" fillId="25" borderId="0" xfId="96" applyFont="1" applyFill="1">
      <alignment/>
      <protection/>
    </xf>
    <xf numFmtId="0" fontId="3" fillId="25" borderId="0" xfId="102" applyFont="1" applyFill="1">
      <alignment/>
      <protection/>
    </xf>
    <xf numFmtId="0" fontId="2" fillId="25" borderId="16" xfId="0" applyFont="1" applyFill="1" applyBorder="1" applyAlignment="1">
      <alignment horizontal="center" vertical="center" wrapText="1"/>
    </xf>
    <xf numFmtId="0" fontId="2" fillId="25" borderId="0" xfId="101" applyFont="1" applyFill="1">
      <alignment/>
      <protection/>
    </xf>
    <xf numFmtId="0" fontId="3" fillId="25" borderId="0" xfId="0" applyFont="1" applyFill="1" applyAlignment="1">
      <alignment horizontal="center" vertical="center"/>
    </xf>
    <xf numFmtId="0" fontId="2" fillId="25" borderId="15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/>
    </xf>
    <xf numFmtId="0" fontId="3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wrapText="1"/>
    </xf>
    <xf numFmtId="0" fontId="2" fillId="25" borderId="18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 wrapText="1"/>
    </xf>
    <xf numFmtId="0" fontId="3" fillId="25" borderId="0" xfId="100" applyFont="1" applyFill="1" applyBorder="1">
      <alignment/>
      <protection/>
    </xf>
    <xf numFmtId="0" fontId="2" fillId="25" borderId="0" xfId="100" applyFont="1" applyFill="1" applyBorder="1" applyAlignment="1">
      <alignment vertical="top"/>
      <protection/>
    </xf>
    <xf numFmtId="0" fontId="2" fillId="25" borderId="0" xfId="100" applyFont="1" applyFill="1" applyAlignment="1">
      <alignment vertical="top"/>
      <protection/>
    </xf>
    <xf numFmtId="0" fontId="29" fillId="25" borderId="20" xfId="0" applyFont="1" applyFill="1" applyBorder="1" applyAlignment="1">
      <alignment horizontal="center" vertical="center" wrapText="1"/>
    </xf>
    <xf numFmtId="0" fontId="2" fillId="25" borderId="20" xfId="100" applyFont="1" applyFill="1" applyBorder="1" applyAlignment="1">
      <alignment horizontal="center" vertical="center" wrapText="1"/>
      <protection/>
    </xf>
    <xf numFmtId="3" fontId="2" fillId="25" borderId="21" xfId="100" applyNumberFormat="1" applyFont="1" applyFill="1" applyBorder="1" applyAlignment="1">
      <alignment horizontal="center" vertical="center" wrapText="1"/>
      <protection/>
    </xf>
    <xf numFmtId="3" fontId="2" fillId="25" borderId="22" xfId="100" applyNumberFormat="1" applyFont="1" applyFill="1" applyBorder="1" applyAlignment="1">
      <alignment horizontal="center" vertical="center" wrapText="1"/>
      <protection/>
    </xf>
    <xf numFmtId="0" fontId="29" fillId="25" borderId="23" xfId="0" applyFont="1" applyFill="1" applyBorder="1" applyAlignment="1">
      <alignment vertical="center" wrapText="1"/>
    </xf>
    <xf numFmtId="0" fontId="2" fillId="25" borderId="23" xfId="100" applyFont="1" applyFill="1" applyBorder="1" applyAlignment="1">
      <alignment vertical="center" wrapText="1"/>
      <protection/>
    </xf>
    <xf numFmtId="4" fontId="23" fillId="25" borderId="0" xfId="100" applyNumberFormat="1" applyFont="1" applyFill="1" applyBorder="1" applyAlignment="1">
      <alignment horizontal="center" vertical="center" wrapText="1"/>
      <protection/>
    </xf>
    <xf numFmtId="3" fontId="23" fillId="25" borderId="0" xfId="100" applyNumberFormat="1" applyFont="1" applyFill="1" applyBorder="1" applyAlignment="1">
      <alignment horizontal="center" vertical="center" wrapText="1"/>
      <protection/>
    </xf>
    <xf numFmtId="0" fontId="2" fillId="25" borderId="0" xfId="100" applyFont="1" applyFill="1">
      <alignment/>
      <protection/>
    </xf>
    <xf numFmtId="0" fontId="2" fillId="25" borderId="14" xfId="100" applyFont="1" applyFill="1" applyBorder="1" applyAlignment="1">
      <alignment horizontal="center" vertical="center" wrapText="1"/>
      <protection/>
    </xf>
    <xf numFmtId="0" fontId="3" fillId="25" borderId="0" xfId="100" applyFont="1" applyFill="1" applyAlignment="1">
      <alignment horizontal="center"/>
      <protection/>
    </xf>
    <xf numFmtId="3" fontId="2" fillId="25" borderId="24" xfId="100" applyNumberFormat="1" applyFont="1" applyFill="1" applyBorder="1" applyAlignment="1">
      <alignment horizontal="left" vertical="center" wrapText="1"/>
      <protection/>
    </xf>
    <xf numFmtId="3" fontId="2" fillId="25" borderId="25" xfId="100" applyNumberFormat="1" applyFont="1" applyFill="1" applyBorder="1" applyAlignment="1">
      <alignment horizontal="left" vertical="center" wrapText="1"/>
      <protection/>
    </xf>
    <xf numFmtId="0" fontId="2" fillId="25" borderId="0" xfId="100" applyFont="1" applyFill="1" applyAlignment="1">
      <alignment wrapText="1"/>
      <protection/>
    </xf>
    <xf numFmtId="3" fontId="2" fillId="25" borderId="25" xfId="100" applyNumberFormat="1" applyFont="1" applyFill="1" applyBorder="1" applyAlignment="1">
      <alignment vertical="center" wrapText="1"/>
      <protection/>
    </xf>
    <xf numFmtId="3" fontId="2" fillId="25" borderId="26" xfId="100" applyNumberFormat="1" applyFont="1" applyFill="1" applyBorder="1" applyAlignment="1">
      <alignment horizontal="left" vertical="center" wrapText="1"/>
      <protection/>
    </xf>
    <xf numFmtId="3" fontId="2" fillId="25" borderId="25" xfId="100" applyNumberFormat="1" applyFont="1" applyFill="1" applyBorder="1" applyAlignment="1">
      <alignment horizontal="left" vertical="center" wrapText="1"/>
      <protection/>
    </xf>
    <xf numFmtId="0" fontId="2" fillId="25" borderId="25" xfId="100" applyFont="1" applyFill="1" applyBorder="1" applyAlignment="1">
      <alignment wrapText="1"/>
      <protection/>
    </xf>
    <xf numFmtId="0" fontId="2" fillId="25" borderId="25" xfId="100" applyFont="1" applyFill="1" applyBorder="1" applyAlignment="1">
      <alignment vertical="center" wrapText="1"/>
      <protection/>
    </xf>
    <xf numFmtId="4" fontId="2" fillId="25" borderId="0" xfId="100" applyNumberFormat="1" applyFont="1" applyFill="1" applyBorder="1" applyAlignment="1">
      <alignment horizontal="center"/>
      <protection/>
    </xf>
    <xf numFmtId="4" fontId="2" fillId="25" borderId="0" xfId="100" applyNumberFormat="1" applyFont="1" applyFill="1" applyBorder="1" applyAlignment="1">
      <alignment horizontal="center" vertical="center" wrapText="1"/>
      <protection/>
    </xf>
    <xf numFmtId="0" fontId="2" fillId="25" borderId="0" xfId="95" applyFont="1" applyFill="1" applyAlignment="1">
      <alignment vertical="top"/>
      <protection/>
    </xf>
    <xf numFmtId="0" fontId="3" fillId="25" borderId="0" xfId="95" applyFont="1" applyFill="1" applyBorder="1">
      <alignment/>
      <protection/>
    </xf>
    <xf numFmtId="0" fontId="3" fillId="25" borderId="0" xfId="0" applyFont="1" applyFill="1" applyAlignment="1">
      <alignment horizontal="center"/>
    </xf>
    <xf numFmtId="4" fontId="2" fillId="25" borderId="0" xfId="0" applyNumberFormat="1" applyFont="1" applyFill="1" applyBorder="1" applyAlignment="1">
      <alignment horizontal="center" vertical="center" wrapText="1"/>
    </xf>
    <xf numFmtId="3" fontId="2" fillId="25" borderId="0" xfId="0" applyNumberFormat="1" applyFont="1" applyFill="1" applyBorder="1" applyAlignment="1">
      <alignment vertical="center" wrapText="1"/>
    </xf>
    <xf numFmtId="0" fontId="2" fillId="25" borderId="0" xfId="0" applyFont="1" applyFill="1" applyAlignment="1">
      <alignment horizontal="center" vertical="center"/>
    </xf>
    <xf numFmtId="0" fontId="2" fillId="25" borderId="0" xfId="0" applyFont="1" applyFill="1" applyBorder="1" applyAlignment="1">
      <alignment horizontal="center" vertical="center"/>
    </xf>
    <xf numFmtId="0" fontId="2" fillId="25" borderId="0" xfId="0" applyFont="1" applyFill="1" applyAlignment="1">
      <alignment vertical="center" wrapText="1"/>
    </xf>
    <xf numFmtId="0" fontId="3" fillId="25" borderId="0" xfId="0" applyFont="1" applyFill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25" borderId="0" xfId="106" applyFont="1" applyFill="1">
      <alignment/>
      <protection/>
    </xf>
    <xf numFmtId="0" fontId="3" fillId="25" borderId="0" xfId="96" applyFont="1" applyFill="1" applyBorder="1" applyAlignment="1">
      <alignment horizontal="right" vertical="center"/>
      <protection/>
    </xf>
    <xf numFmtId="1" fontId="3" fillId="25" borderId="0" xfId="106" applyNumberFormat="1" applyFont="1" applyFill="1" applyBorder="1" applyAlignment="1">
      <alignment horizontal="center"/>
      <protection/>
    </xf>
    <xf numFmtId="0" fontId="3" fillId="25" borderId="0" xfId="106" applyFont="1" applyFill="1" applyBorder="1">
      <alignment/>
      <protection/>
    </xf>
    <xf numFmtId="0" fontId="2" fillId="25" borderId="0" xfId="96" applyFont="1" applyFill="1" applyAlignment="1">
      <alignment/>
      <protection/>
    </xf>
    <xf numFmtId="1" fontId="2" fillId="25" borderId="0" xfId="99" applyNumberFormat="1" applyFont="1" applyFill="1" applyAlignment="1">
      <alignment horizontal="center"/>
      <protection/>
    </xf>
    <xf numFmtId="0" fontId="3" fillId="25" borderId="0" xfId="106" applyFont="1" applyFill="1" applyAlignment="1">
      <alignment/>
      <protection/>
    </xf>
    <xf numFmtId="0" fontId="2" fillId="25" borderId="0" xfId="99" applyFont="1" applyFill="1" applyAlignment="1">
      <alignment horizontal="center"/>
      <protection/>
    </xf>
    <xf numFmtId="0" fontId="3" fillId="25" borderId="0" xfId="96" applyFont="1" applyFill="1" applyAlignment="1">
      <alignment/>
      <protection/>
    </xf>
    <xf numFmtId="0" fontId="2" fillId="25" borderId="0" xfId="0" applyFont="1" applyFill="1" applyBorder="1" applyAlignment="1">
      <alignment horizontal="left" vertical="center" wrapText="1"/>
    </xf>
    <xf numFmtId="3" fontId="2" fillId="25" borderId="20" xfId="100" applyNumberFormat="1" applyFont="1" applyFill="1" applyBorder="1" applyAlignment="1">
      <alignment horizontal="center" vertical="center" wrapText="1"/>
      <protection/>
    </xf>
    <xf numFmtId="3" fontId="2" fillId="25" borderId="23" xfId="100" applyNumberFormat="1" applyFont="1" applyFill="1" applyBorder="1" applyAlignment="1">
      <alignment horizontal="center" vertical="center" wrapText="1"/>
      <protection/>
    </xf>
    <xf numFmtId="3" fontId="2" fillId="25" borderId="18" xfId="100" applyNumberFormat="1" applyFont="1" applyFill="1" applyBorder="1" applyAlignment="1">
      <alignment horizontal="center" vertical="center" wrapText="1"/>
      <protection/>
    </xf>
    <xf numFmtId="3" fontId="2" fillId="25" borderId="27" xfId="100" applyNumberFormat="1" applyFont="1" applyFill="1" applyBorder="1" applyAlignment="1">
      <alignment horizontal="center" vertical="center" wrapText="1"/>
      <protection/>
    </xf>
    <xf numFmtId="3" fontId="2" fillId="25" borderId="19" xfId="100" applyNumberFormat="1" applyFont="1" applyFill="1" applyBorder="1" applyAlignment="1">
      <alignment horizontal="center" vertical="center" wrapText="1"/>
      <protection/>
    </xf>
    <xf numFmtId="3" fontId="2" fillId="25" borderId="28" xfId="100" applyNumberFormat="1" applyFont="1" applyFill="1" applyBorder="1" applyAlignment="1">
      <alignment horizontal="center" vertical="center" wrapText="1"/>
      <protection/>
    </xf>
    <xf numFmtId="0" fontId="2" fillId="25" borderId="0" xfId="0" applyFont="1" applyFill="1" applyBorder="1" applyAlignment="1">
      <alignment horizontal="center" vertical="center" wrapText="1"/>
    </xf>
    <xf numFmtId="3" fontId="2" fillId="25" borderId="29" xfId="100" applyNumberFormat="1" applyFont="1" applyFill="1" applyBorder="1" applyAlignment="1">
      <alignment horizontal="center" vertical="center" wrapText="1"/>
      <protection/>
    </xf>
    <xf numFmtId="0" fontId="2" fillId="25" borderId="0" xfId="0" applyFont="1" applyFill="1" applyAlignment="1">
      <alignment horizontal="left" vertical="center" wrapText="1"/>
    </xf>
    <xf numFmtId="0" fontId="2" fillId="25" borderId="0" xfId="0" applyFont="1" applyFill="1" applyAlignment="1">
      <alignment horizontal="left"/>
    </xf>
    <xf numFmtId="0" fontId="2" fillId="25" borderId="30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left" vertical="center" wrapText="1"/>
    </xf>
    <xf numFmtId="0" fontId="3" fillId="25" borderId="0" xfId="96" applyFont="1" applyFill="1">
      <alignment/>
      <protection/>
    </xf>
    <xf numFmtId="0" fontId="2" fillId="25" borderId="0" xfId="96" applyFont="1" applyFill="1" applyAlignment="1">
      <alignment vertical="top"/>
      <protection/>
    </xf>
    <xf numFmtId="0" fontId="2" fillId="25" borderId="0" xfId="102" applyFont="1" applyFill="1" applyAlignment="1">
      <alignment horizontal="center" vertical="center" wrapText="1"/>
      <protection/>
    </xf>
    <xf numFmtId="3" fontId="2" fillId="25" borderId="21" xfId="96" applyNumberFormat="1" applyFont="1" applyFill="1" applyBorder="1" applyAlignment="1">
      <alignment horizontal="center" vertical="center" wrapText="1"/>
      <protection/>
    </xf>
    <xf numFmtId="3" fontId="2" fillId="25" borderId="31" xfId="96" applyNumberFormat="1" applyFont="1" applyFill="1" applyBorder="1" applyAlignment="1">
      <alignment horizontal="center" vertical="center" wrapText="1"/>
      <protection/>
    </xf>
    <xf numFmtId="0" fontId="2" fillId="25" borderId="32" xfId="102" applyFont="1" applyFill="1" applyBorder="1" applyAlignment="1">
      <alignment horizontal="center" vertical="center" wrapText="1"/>
      <protection/>
    </xf>
    <xf numFmtId="0" fontId="2" fillId="25" borderId="33" xfId="104" applyFont="1" applyFill="1" applyBorder="1" applyAlignment="1">
      <alignment horizontal="center" vertical="center" wrapText="1"/>
      <protection/>
    </xf>
    <xf numFmtId="3" fontId="2" fillId="25" borderId="18" xfId="0" applyNumberFormat="1" applyFont="1" applyFill="1" applyBorder="1" applyAlignment="1">
      <alignment horizontal="center" vertical="center" wrapText="1"/>
    </xf>
    <xf numFmtId="0" fontId="3" fillId="25" borderId="0" xfId="102" applyFont="1" applyFill="1" applyAlignment="1">
      <alignment horizontal="center" vertical="center" wrapText="1"/>
      <protection/>
    </xf>
    <xf numFmtId="0" fontId="2" fillId="25" borderId="14" xfId="102" applyFont="1" applyFill="1" applyBorder="1" applyAlignment="1">
      <alignment horizontal="center" vertical="center" wrapText="1"/>
      <protection/>
    </xf>
    <xf numFmtId="0" fontId="2" fillId="25" borderId="15" xfId="102" applyFont="1" applyFill="1" applyBorder="1" applyAlignment="1">
      <alignment horizontal="center" vertical="center" wrapText="1"/>
      <protection/>
    </xf>
    <xf numFmtId="0" fontId="2" fillId="25" borderId="16" xfId="102" applyFont="1" applyFill="1" applyBorder="1" applyAlignment="1">
      <alignment horizontal="center" vertical="center" wrapText="1"/>
      <protection/>
    </xf>
    <xf numFmtId="0" fontId="2" fillId="24" borderId="0" xfId="96" applyFont="1" applyFill="1" applyAlignment="1">
      <alignment vertical="top"/>
      <protection/>
    </xf>
    <xf numFmtId="0" fontId="2" fillId="25" borderId="34" xfId="102" applyFont="1" applyFill="1" applyBorder="1" applyAlignment="1">
      <alignment vertical="center" wrapText="1"/>
      <protection/>
    </xf>
    <xf numFmtId="0" fontId="2" fillId="25" borderId="10" xfId="102" applyFont="1" applyFill="1" applyBorder="1" applyAlignment="1">
      <alignment horizontal="center" vertical="center" wrapText="1"/>
      <protection/>
    </xf>
    <xf numFmtId="3" fontId="2" fillId="25" borderId="35" xfId="96" applyNumberFormat="1" applyFont="1" applyFill="1" applyBorder="1" applyAlignment="1">
      <alignment horizontal="center" vertical="center" wrapText="1"/>
      <protection/>
    </xf>
    <xf numFmtId="0" fontId="2" fillId="25" borderId="33" xfId="103" applyFont="1" applyFill="1" applyBorder="1" applyAlignment="1">
      <alignment horizontal="center" vertical="center" wrapText="1"/>
      <protection/>
    </xf>
    <xf numFmtId="3" fontId="2" fillId="25" borderId="33" xfId="0" applyNumberFormat="1" applyFont="1" applyFill="1" applyBorder="1" applyAlignment="1">
      <alignment horizontal="center" vertical="center" wrapText="1"/>
    </xf>
    <xf numFmtId="0" fontId="3" fillId="25" borderId="0" xfId="102" applyFont="1" applyFill="1" applyAlignment="1">
      <alignment horizontal="left" vertical="top"/>
      <protection/>
    </xf>
    <xf numFmtId="0" fontId="2" fillId="25" borderId="0" xfId="96" applyFont="1" applyFill="1" applyAlignment="1">
      <alignment horizontal="right"/>
      <protection/>
    </xf>
    <xf numFmtId="0" fontId="2" fillId="25" borderId="24" xfId="102" applyFont="1" applyFill="1" applyBorder="1" applyAlignment="1">
      <alignment vertical="center" wrapText="1"/>
      <protection/>
    </xf>
    <xf numFmtId="0" fontId="2" fillId="25" borderId="25" xfId="102" applyFont="1" applyFill="1" applyBorder="1" applyAlignment="1">
      <alignment vertical="center" wrapText="1"/>
      <protection/>
    </xf>
    <xf numFmtId="0" fontId="2" fillId="25" borderId="25" xfId="103" applyFont="1" applyFill="1" applyBorder="1" applyAlignment="1">
      <alignment horizontal="left" vertical="center" wrapText="1"/>
      <protection/>
    </xf>
    <xf numFmtId="3" fontId="2" fillId="25" borderId="25" xfId="0" applyNumberFormat="1" applyFont="1" applyFill="1" applyBorder="1" applyAlignment="1">
      <alignment horizontal="left" vertical="center" wrapText="1"/>
    </xf>
    <xf numFmtId="0" fontId="2" fillId="25" borderId="25" xfId="102" applyFont="1" applyFill="1" applyBorder="1" applyAlignment="1">
      <alignment horizontal="left" vertical="center" wrapText="1"/>
      <protection/>
    </xf>
    <xf numFmtId="0" fontId="2" fillId="25" borderId="26" xfId="102" applyFont="1" applyFill="1" applyBorder="1" applyAlignment="1">
      <alignment horizontal="left" vertical="center" wrapText="1"/>
      <protection/>
    </xf>
    <xf numFmtId="187" fontId="3" fillId="25" borderId="0" xfId="102" applyNumberFormat="1" applyFont="1" applyFill="1" applyBorder="1" applyAlignment="1">
      <alignment horizontal="center" vertical="center" wrapText="1"/>
      <protection/>
    </xf>
    <xf numFmtId="187" fontId="2" fillId="25" borderId="0" xfId="102" applyNumberFormat="1" applyFont="1" applyFill="1" applyBorder="1" applyAlignment="1">
      <alignment horizontal="center" vertical="center" wrapText="1"/>
      <protection/>
    </xf>
    <xf numFmtId="0" fontId="2" fillId="25" borderId="0" xfId="102" applyFont="1" applyFill="1" applyBorder="1" applyAlignment="1">
      <alignment horizontal="left" vertical="center"/>
      <protection/>
    </xf>
    <xf numFmtId="0" fontId="2" fillId="25" borderId="36" xfId="102" applyFont="1" applyFill="1" applyBorder="1" applyAlignment="1">
      <alignment horizontal="center" vertical="center" wrapText="1"/>
      <protection/>
    </xf>
    <xf numFmtId="0" fontId="2" fillId="25" borderId="33" xfId="102" applyFont="1" applyFill="1" applyBorder="1" applyAlignment="1">
      <alignment horizontal="center" vertical="center" wrapText="1"/>
      <protection/>
    </xf>
    <xf numFmtId="0" fontId="2" fillId="25" borderId="37" xfId="102" applyFont="1" applyFill="1" applyBorder="1" applyAlignment="1">
      <alignment horizontal="center" vertical="center" wrapText="1"/>
      <protection/>
    </xf>
    <xf numFmtId="0" fontId="2" fillId="25" borderId="38" xfId="102" applyFont="1" applyFill="1" applyBorder="1" applyAlignment="1">
      <alignment horizontal="center" vertical="center" wrapText="1"/>
      <protection/>
    </xf>
    <xf numFmtId="0" fontId="2" fillId="25" borderId="0" xfId="102" applyFont="1" applyFill="1" applyBorder="1" applyAlignment="1">
      <alignment horizontal="center" vertical="center" wrapText="1"/>
      <protection/>
    </xf>
    <xf numFmtId="0" fontId="2" fillId="25" borderId="0" xfId="100" applyFont="1" applyFill="1" applyAlignment="1">
      <alignment/>
      <protection/>
    </xf>
    <xf numFmtId="4" fontId="2" fillId="25" borderId="0" xfId="0" applyNumberFormat="1" applyFont="1" applyFill="1" applyBorder="1" applyAlignment="1">
      <alignment horizontal="center" vertical="center"/>
    </xf>
    <xf numFmtId="187" fontId="2" fillId="25" borderId="0" xfId="102" applyNumberFormat="1" applyFont="1" applyFill="1" applyBorder="1" applyAlignment="1">
      <alignment horizontal="center" vertical="center"/>
      <protection/>
    </xf>
    <xf numFmtId="0" fontId="3" fillId="25" borderId="0" xfId="0" applyFont="1" applyFill="1" applyAlignment="1">
      <alignment vertical="center" wrapText="1"/>
    </xf>
    <xf numFmtId="4" fontId="2" fillId="25" borderId="0" xfId="0" applyNumberFormat="1" applyFont="1" applyFill="1" applyAlignment="1">
      <alignment vertical="center" wrapText="1"/>
    </xf>
    <xf numFmtId="4" fontId="2" fillId="25" borderId="0" xfId="0" applyNumberFormat="1" applyFont="1" applyFill="1" applyAlignment="1">
      <alignment vertical="center" wrapText="1"/>
    </xf>
    <xf numFmtId="3" fontId="2" fillId="25" borderId="39" xfId="0" applyNumberFormat="1" applyFont="1" applyFill="1" applyBorder="1" applyAlignment="1">
      <alignment horizontal="center" vertical="center" wrapText="1"/>
    </xf>
    <xf numFmtId="3" fontId="2" fillId="25" borderId="23" xfId="0" applyNumberFormat="1" applyFont="1" applyFill="1" applyBorder="1" applyAlignment="1">
      <alignment horizontal="center" vertical="center" wrapText="1"/>
    </xf>
    <xf numFmtId="3" fontId="2" fillId="25" borderId="14" xfId="0" applyNumberFormat="1" applyFont="1" applyFill="1" applyBorder="1" applyAlignment="1">
      <alignment horizontal="center" vertical="center" wrapText="1"/>
    </xf>
    <xf numFmtId="3" fontId="2" fillId="25" borderId="15" xfId="0" applyNumberFormat="1" applyFont="1" applyFill="1" applyBorder="1" applyAlignment="1">
      <alignment horizontal="center" vertical="center" wrapText="1"/>
    </xf>
    <xf numFmtId="3" fontId="2" fillId="25" borderId="15" xfId="107" applyNumberFormat="1" applyFont="1" applyFill="1" applyBorder="1" applyAlignment="1">
      <alignment horizontal="center" vertical="center" wrapText="1"/>
      <protection/>
    </xf>
    <xf numFmtId="3" fontId="2" fillId="25" borderId="16" xfId="107" applyNumberFormat="1" applyFont="1" applyFill="1" applyBorder="1" applyAlignment="1">
      <alignment horizontal="center" vertical="center" wrapText="1"/>
      <protection/>
    </xf>
    <xf numFmtId="1" fontId="3" fillId="25" borderId="0" xfId="0" applyNumberFormat="1" applyFont="1" applyFill="1" applyBorder="1" applyAlignment="1">
      <alignment horizontal="center"/>
    </xf>
    <xf numFmtId="4" fontId="3" fillId="25" borderId="0" xfId="0" applyNumberFormat="1" applyFont="1" applyFill="1" applyBorder="1" applyAlignment="1">
      <alignment horizontal="center"/>
    </xf>
    <xf numFmtId="2" fontId="3" fillId="25" borderId="0" xfId="100" applyNumberFormat="1" applyFont="1" applyFill="1" applyAlignment="1">
      <alignment wrapText="1"/>
      <protection/>
    </xf>
    <xf numFmtId="0" fontId="3" fillId="25" borderId="0" xfId="100" applyFont="1" applyFill="1" applyAlignment="1">
      <alignment horizontal="justify" wrapText="1"/>
      <protection/>
    </xf>
    <xf numFmtId="0" fontId="25" fillId="25" borderId="0" xfId="0" applyFont="1" applyFill="1" applyAlignment="1">
      <alignment horizontal="justify" vertical="center"/>
    </xf>
    <xf numFmtId="4" fontId="3" fillId="25" borderId="40" xfId="0" applyNumberFormat="1" applyFont="1" applyFill="1" applyBorder="1" applyAlignment="1">
      <alignment horizontal="center" vertical="center" wrapText="1"/>
    </xf>
    <xf numFmtId="0" fontId="3" fillId="25" borderId="0" xfId="0" applyFont="1" applyFill="1" applyAlignment="1">
      <alignment horizontal="left"/>
    </xf>
    <xf numFmtId="0" fontId="2" fillId="25" borderId="0" xfId="99" applyFont="1" applyFill="1" applyAlignment="1">
      <alignment horizontal="left"/>
      <protection/>
    </xf>
    <xf numFmtId="0" fontId="3" fillId="25" borderId="0" xfId="96" applyFont="1" applyFill="1" applyAlignment="1">
      <alignment horizontal="left"/>
      <protection/>
    </xf>
    <xf numFmtId="0" fontId="2" fillId="25" borderId="0" xfId="99" applyFont="1" applyFill="1" applyAlignment="1">
      <alignment horizontal="center" vertical="center" wrapText="1"/>
      <protection/>
    </xf>
    <xf numFmtId="0" fontId="2" fillId="24" borderId="10" xfId="102" applyFont="1" applyFill="1" applyBorder="1" applyAlignment="1">
      <alignment horizontal="center" vertical="center" wrapText="1"/>
      <protection/>
    </xf>
    <xf numFmtId="0" fontId="2" fillId="24" borderId="10" xfId="100" applyFont="1" applyFill="1" applyBorder="1" applyAlignment="1">
      <alignment horizontal="center" vertical="center"/>
      <protection/>
    </xf>
    <xf numFmtId="0" fontId="2" fillId="24" borderId="37" xfId="102" applyFont="1" applyFill="1" applyBorder="1" applyAlignment="1">
      <alignment horizontal="center" vertical="center" wrapText="1"/>
      <protection/>
    </xf>
    <xf numFmtId="0" fontId="2" fillId="0" borderId="41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0" fontId="2" fillId="0" borderId="41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0" xfId="0" applyFont="1" applyAlignment="1">
      <alignment/>
    </xf>
    <xf numFmtId="0" fontId="25" fillId="0" borderId="0" xfId="0" applyFont="1" applyAlignment="1">
      <alignment vertical="center"/>
    </xf>
    <xf numFmtId="0" fontId="2" fillId="24" borderId="41" xfId="0" applyFont="1" applyFill="1" applyBorder="1" applyAlignment="1">
      <alignment vertical="center" wrapText="1"/>
    </xf>
    <xf numFmtId="0" fontId="25" fillId="25" borderId="0" xfId="0" applyFont="1" applyFill="1" applyAlignment="1">
      <alignment vertical="center"/>
    </xf>
    <xf numFmtId="3" fontId="2" fillId="0" borderId="42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101" applyFont="1" applyFill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2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44" xfId="96" applyFont="1" applyFill="1" applyBorder="1" applyAlignment="1">
      <alignment horizontal="center" vertical="center" wrapText="1"/>
      <protection/>
    </xf>
    <xf numFmtId="0" fontId="2" fillId="0" borderId="29" xfId="96" applyFont="1" applyFill="1" applyBorder="1" applyAlignment="1">
      <alignment horizontal="center" vertical="center" wrapText="1"/>
      <protection/>
    </xf>
    <xf numFmtId="0" fontId="2" fillId="0" borderId="29" xfId="0" applyFont="1" applyFill="1" applyBorder="1" applyAlignment="1">
      <alignment horizontal="center" vertical="center" wrapText="1"/>
    </xf>
    <xf numFmtId="0" fontId="2" fillId="0" borderId="45" xfId="96" applyFont="1" applyFill="1" applyBorder="1" applyAlignment="1">
      <alignment horizontal="center" vertical="center" wrapText="1"/>
      <protection/>
    </xf>
    <xf numFmtId="0" fontId="2" fillId="0" borderId="14" xfId="96" applyFont="1" applyFill="1" applyBorder="1" applyAlignment="1">
      <alignment horizontal="center" vertical="center" wrapText="1"/>
      <protection/>
    </xf>
    <xf numFmtId="0" fontId="2" fillId="0" borderId="15" xfId="96" applyFont="1" applyFill="1" applyBorder="1" applyAlignment="1">
      <alignment horizontal="center" vertical="center" wrapText="1"/>
      <protection/>
    </xf>
    <xf numFmtId="0" fontId="2" fillId="0" borderId="46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3" fillId="0" borderId="0" xfId="96" applyFont="1" applyFill="1">
      <alignment/>
      <protection/>
    </xf>
    <xf numFmtId="0" fontId="0" fillId="0" borderId="0" xfId="96" applyFont="1" applyFill="1">
      <alignment/>
      <protection/>
    </xf>
    <xf numFmtId="0" fontId="0" fillId="0" borderId="0" xfId="0" applyFont="1" applyFill="1" applyAlignment="1">
      <alignment/>
    </xf>
    <xf numFmtId="0" fontId="2" fillId="0" borderId="0" xfId="101" applyFont="1" applyFill="1">
      <alignment/>
      <protection/>
    </xf>
    <xf numFmtId="0" fontId="2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48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3" fontId="0" fillId="0" borderId="42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3" fontId="2" fillId="0" borderId="44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25" borderId="0" xfId="96" applyFont="1" applyFill="1">
      <alignment/>
      <protection/>
    </xf>
    <xf numFmtId="0" fontId="2" fillId="0" borderId="16" xfId="0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4" fontId="1" fillId="0" borderId="50" xfId="0" applyNumberFormat="1" applyFont="1" applyFill="1" applyBorder="1" applyAlignment="1">
      <alignment horizontal="right" vertical="center" wrapText="1"/>
    </xf>
    <xf numFmtId="4" fontId="0" fillId="0" borderId="50" xfId="0" applyNumberFormat="1" applyFont="1" applyFill="1" applyBorder="1" applyAlignment="1">
      <alignment horizontal="right" vertical="center"/>
    </xf>
    <xf numFmtId="4" fontId="0" fillId="0" borderId="51" xfId="0" applyNumberFormat="1" applyFont="1" applyFill="1" applyBorder="1" applyAlignment="1">
      <alignment horizontal="right" vertical="center"/>
    </xf>
    <xf numFmtId="4" fontId="1" fillId="0" borderId="52" xfId="0" applyNumberFormat="1" applyFont="1" applyFill="1" applyBorder="1" applyAlignment="1">
      <alignment horizontal="right" vertical="center" wrapText="1"/>
    </xf>
    <xf numFmtId="4" fontId="0" fillId="0" borderId="52" xfId="0" applyNumberFormat="1" applyFont="1" applyFill="1" applyBorder="1" applyAlignment="1">
      <alignment horizontal="right" vertical="center"/>
    </xf>
    <xf numFmtId="4" fontId="0" fillId="0" borderId="20" xfId="0" applyNumberFormat="1" applyFont="1" applyFill="1" applyBorder="1" applyAlignment="1">
      <alignment horizontal="right" vertical="center"/>
    </xf>
    <xf numFmtId="4" fontId="0" fillId="0" borderId="27" xfId="0" applyNumberFormat="1" applyFont="1" applyFill="1" applyBorder="1" applyAlignment="1">
      <alignment horizontal="center"/>
    </xf>
    <xf numFmtId="4" fontId="0" fillId="0" borderId="37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25" borderId="0" xfId="0" applyNumberFormat="1" applyFont="1" applyFill="1" applyAlignment="1">
      <alignment/>
    </xf>
    <xf numFmtId="4" fontId="0" fillId="25" borderId="0" xfId="0" applyNumberFormat="1" applyFont="1" applyFill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/>
    </xf>
    <xf numFmtId="4" fontId="0" fillId="25" borderId="0" xfId="0" applyNumberFormat="1" applyFont="1" applyFill="1" applyBorder="1" applyAlignment="1">
      <alignment horizontal="center"/>
    </xf>
    <xf numFmtId="0" fontId="0" fillId="25" borderId="0" xfId="0" applyFont="1" applyFill="1" applyAlignment="1">
      <alignment horizontal="center"/>
    </xf>
    <xf numFmtId="0" fontId="2" fillId="0" borderId="0" xfId="95" applyFont="1" applyFill="1">
      <alignment/>
      <protection/>
    </xf>
    <xf numFmtId="0" fontId="3" fillId="0" borderId="0" xfId="95" applyFont="1" applyFill="1">
      <alignment/>
      <protection/>
    </xf>
    <xf numFmtId="0" fontId="3" fillId="0" borderId="0" xfId="95" applyFont="1" applyFill="1" applyBorder="1">
      <alignment/>
      <protection/>
    </xf>
    <xf numFmtId="0" fontId="2" fillId="0" borderId="0" xfId="95" applyFont="1" applyFill="1" applyAlignment="1">
      <alignment vertical="top"/>
      <protection/>
    </xf>
    <xf numFmtId="3" fontId="2" fillId="0" borderId="54" xfId="95" applyNumberFormat="1" applyFont="1" applyFill="1" applyBorder="1" applyAlignment="1">
      <alignment horizontal="center" vertical="center" wrapText="1"/>
      <protection/>
    </xf>
    <xf numFmtId="3" fontId="2" fillId="0" borderId="55" xfId="95" applyNumberFormat="1" applyFont="1" applyFill="1" applyBorder="1" applyAlignment="1">
      <alignment horizontal="center" vertical="center" wrapText="1"/>
      <protection/>
    </xf>
    <xf numFmtId="3" fontId="2" fillId="0" borderId="56" xfId="95" applyNumberFormat="1" applyFont="1" applyFill="1" applyBorder="1" applyAlignment="1">
      <alignment horizontal="center" vertical="center" wrapText="1"/>
      <protection/>
    </xf>
    <xf numFmtId="3" fontId="2" fillId="0" borderId="57" xfId="95" applyNumberFormat="1" applyFont="1" applyFill="1" applyBorder="1" applyAlignment="1">
      <alignment horizontal="center" vertical="center" wrapText="1"/>
      <protection/>
    </xf>
    <xf numFmtId="3" fontId="2" fillId="0" borderId="58" xfId="95" applyNumberFormat="1" applyFont="1" applyFill="1" applyBorder="1" applyAlignment="1">
      <alignment horizontal="center" vertical="center" wrapText="1"/>
      <protection/>
    </xf>
    <xf numFmtId="3" fontId="2" fillId="0" borderId="59" xfId="95" applyNumberFormat="1" applyFont="1" applyFill="1" applyBorder="1" applyAlignment="1">
      <alignment horizontal="center" vertical="center" wrapText="1"/>
      <protection/>
    </xf>
    <xf numFmtId="3" fontId="2" fillId="0" borderId="60" xfId="95" applyNumberFormat="1" applyFont="1" applyFill="1" applyBorder="1" applyAlignment="1">
      <alignment horizontal="center" vertical="center" wrapText="1"/>
      <protection/>
    </xf>
    <xf numFmtId="3" fontId="2" fillId="0" borderId="61" xfId="95" applyNumberFormat="1" applyFont="1" applyFill="1" applyBorder="1" applyAlignment="1">
      <alignment horizontal="center" vertical="center" wrapText="1"/>
      <protection/>
    </xf>
    <xf numFmtId="3" fontId="2" fillId="0" borderId="62" xfId="95" applyNumberFormat="1" applyFont="1" applyFill="1" applyBorder="1" applyAlignment="1">
      <alignment horizontal="center" vertical="center" wrapText="1"/>
      <protection/>
    </xf>
    <xf numFmtId="3" fontId="2" fillId="0" borderId="63" xfId="95" applyNumberFormat="1" applyFont="1" applyFill="1" applyBorder="1" applyAlignment="1">
      <alignment horizontal="center" vertical="center" wrapText="1"/>
      <protection/>
    </xf>
    <xf numFmtId="3" fontId="2" fillId="0" borderId="64" xfId="95" applyNumberFormat="1" applyFont="1" applyFill="1" applyBorder="1" applyAlignment="1">
      <alignment horizontal="center" vertical="center" wrapText="1"/>
      <protection/>
    </xf>
    <xf numFmtId="3" fontId="2" fillId="0" borderId="65" xfId="95" applyNumberFormat="1" applyFont="1" applyFill="1" applyBorder="1" applyAlignment="1">
      <alignment horizontal="center" vertical="center" wrapText="1"/>
      <protection/>
    </xf>
    <xf numFmtId="3" fontId="2" fillId="0" borderId="66" xfId="95" applyNumberFormat="1" applyFont="1" applyFill="1" applyBorder="1" applyAlignment="1">
      <alignment horizontal="center" vertical="center" wrapText="1"/>
      <protection/>
    </xf>
    <xf numFmtId="0" fontId="27" fillId="0" borderId="0" xfId="0" applyFont="1" applyFill="1" applyAlignment="1">
      <alignment horizontal="justify" vertical="center"/>
    </xf>
    <xf numFmtId="3" fontId="2" fillId="0" borderId="67" xfId="95" applyNumberFormat="1" applyFont="1" applyFill="1" applyBorder="1" applyAlignment="1">
      <alignment horizontal="center" vertical="center" wrapText="1"/>
      <protection/>
    </xf>
    <xf numFmtId="3" fontId="2" fillId="0" borderId="68" xfId="95" applyNumberFormat="1" applyFont="1" applyFill="1" applyBorder="1" applyAlignment="1">
      <alignment horizontal="center" vertical="center" wrapText="1"/>
      <protection/>
    </xf>
    <xf numFmtId="3" fontId="2" fillId="0" borderId="69" xfId="95" applyNumberFormat="1" applyFont="1" applyFill="1" applyBorder="1" applyAlignment="1">
      <alignment horizontal="center" vertical="center" wrapText="1"/>
      <protection/>
    </xf>
    <xf numFmtId="3" fontId="2" fillId="0" borderId="70" xfId="95" applyNumberFormat="1" applyFont="1" applyFill="1" applyBorder="1" applyAlignment="1">
      <alignment horizontal="center" vertical="center" wrapText="1"/>
      <protection/>
    </xf>
    <xf numFmtId="3" fontId="2" fillId="0" borderId="71" xfId="95" applyNumberFormat="1" applyFont="1" applyFill="1" applyBorder="1" applyAlignment="1">
      <alignment horizontal="center" vertical="center" wrapText="1"/>
      <protection/>
    </xf>
    <xf numFmtId="3" fontId="2" fillId="0" borderId="31" xfId="95" applyNumberFormat="1" applyFont="1" applyFill="1" applyBorder="1" applyAlignment="1">
      <alignment horizontal="center" vertical="center" wrapText="1"/>
      <protection/>
    </xf>
    <xf numFmtId="3" fontId="2" fillId="0" borderId="33" xfId="95" applyNumberFormat="1" applyFont="1" applyFill="1" applyBorder="1" applyAlignment="1">
      <alignment horizontal="center" vertical="center" wrapText="1"/>
      <protection/>
    </xf>
    <xf numFmtId="3" fontId="2" fillId="0" borderId="72" xfId="95" applyNumberFormat="1" applyFont="1" applyFill="1" applyBorder="1" applyAlignment="1">
      <alignment horizontal="center" vertical="center" wrapText="1"/>
      <protection/>
    </xf>
    <xf numFmtId="0" fontId="2" fillId="0" borderId="14" xfId="95" applyFont="1" applyFill="1" applyBorder="1" applyAlignment="1">
      <alignment horizontal="center" vertical="center" wrapText="1"/>
      <protection/>
    </xf>
    <xf numFmtId="0" fontId="2" fillId="0" borderId="31" xfId="95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49" xfId="95" applyFont="1" applyFill="1" applyBorder="1" applyAlignment="1">
      <alignment horizontal="left" vertical="center" wrapText="1"/>
      <protection/>
    </xf>
    <xf numFmtId="0" fontId="2" fillId="0" borderId="30" xfId="95" applyFont="1" applyFill="1" applyBorder="1" applyAlignment="1">
      <alignment horizontal="left" vertical="center" wrapText="1"/>
      <protection/>
    </xf>
    <xf numFmtId="3" fontId="2" fillId="0" borderId="30" xfId="95" applyNumberFormat="1" applyFont="1" applyFill="1" applyBorder="1" applyAlignment="1">
      <alignment horizontal="left" vertical="center" wrapText="1"/>
      <protection/>
    </xf>
    <xf numFmtId="3" fontId="2" fillId="0" borderId="30" xfId="95" applyNumberFormat="1" applyFont="1" applyFill="1" applyBorder="1" applyAlignment="1">
      <alignment vertical="center" wrapText="1"/>
      <protection/>
    </xf>
    <xf numFmtId="3" fontId="2" fillId="0" borderId="47" xfId="95" applyNumberFormat="1" applyFont="1" applyFill="1" applyBorder="1" applyAlignment="1">
      <alignment vertical="center" wrapText="1"/>
      <protection/>
    </xf>
    <xf numFmtId="0" fontId="2" fillId="0" borderId="14" xfId="95" applyFont="1" applyFill="1" applyBorder="1" applyAlignment="1">
      <alignment horizontal="left" vertical="center" wrapText="1"/>
      <protection/>
    </xf>
    <xf numFmtId="0" fontId="2" fillId="0" borderId="21" xfId="95" applyFont="1" applyFill="1" applyBorder="1" applyAlignment="1">
      <alignment horizontal="left" vertical="center" wrapText="1"/>
      <protection/>
    </xf>
    <xf numFmtId="3" fontId="2" fillId="0" borderId="14" xfId="96" applyNumberFormat="1" applyFont="1" applyFill="1" applyBorder="1" applyAlignment="1">
      <alignment vertical="center" wrapText="1"/>
      <protection/>
    </xf>
    <xf numFmtId="4" fontId="3" fillId="0" borderId="0" xfId="95" applyNumberFormat="1" applyFont="1" applyFill="1" applyBorder="1" applyAlignment="1">
      <alignment horizontal="center" vertical="center" wrapText="1"/>
      <protection/>
    </xf>
    <xf numFmtId="0" fontId="2" fillId="0" borderId="0" xfId="95" applyFont="1" applyFill="1" applyBorder="1" applyAlignment="1">
      <alignment horizontal="left" vertical="center"/>
      <protection/>
    </xf>
    <xf numFmtId="3" fontId="2" fillId="0" borderId="0" xfId="95" applyNumberFormat="1" applyFont="1" applyFill="1" applyBorder="1" applyAlignment="1">
      <alignment horizontal="left" vertical="center"/>
      <protection/>
    </xf>
    <xf numFmtId="3" fontId="2" fillId="0" borderId="0" xfId="95" applyNumberFormat="1" applyFont="1" applyFill="1" applyBorder="1" applyAlignment="1">
      <alignment vertical="center"/>
      <protection/>
    </xf>
    <xf numFmtId="0" fontId="2" fillId="0" borderId="0" xfId="95" applyFont="1" applyFill="1" applyBorder="1" applyAlignment="1">
      <alignment/>
      <protection/>
    </xf>
    <xf numFmtId="0" fontId="2" fillId="0" borderId="0" xfId="95" applyFont="1" applyFill="1" applyBorder="1">
      <alignment/>
      <protection/>
    </xf>
    <xf numFmtId="3" fontId="2" fillId="0" borderId="52" xfId="95" applyNumberFormat="1" applyFont="1" applyFill="1" applyBorder="1" applyAlignment="1">
      <alignment horizontal="center" vertical="center" wrapText="1"/>
      <protection/>
    </xf>
    <xf numFmtId="3" fontId="2" fillId="0" borderId="0" xfId="95" applyNumberFormat="1" applyFont="1" applyFill="1" applyBorder="1" applyAlignment="1">
      <alignment vertical="center" wrapText="1"/>
      <protection/>
    </xf>
    <xf numFmtId="3" fontId="2" fillId="0" borderId="14" xfId="95" applyNumberFormat="1" applyFont="1" applyFill="1" applyBorder="1" applyAlignment="1">
      <alignment horizontal="center" vertical="center" wrapText="1"/>
      <protection/>
    </xf>
    <xf numFmtId="3" fontId="2" fillId="0" borderId="15" xfId="95" applyNumberFormat="1" applyFont="1" applyFill="1" applyBorder="1" applyAlignment="1">
      <alignment horizontal="center" vertical="center" wrapText="1"/>
      <protection/>
    </xf>
    <xf numFmtId="3" fontId="2" fillId="0" borderId="16" xfId="95" applyNumberFormat="1" applyFont="1" applyFill="1" applyBorder="1" applyAlignment="1">
      <alignment horizontal="center" vertical="center" wrapText="1"/>
      <protection/>
    </xf>
    <xf numFmtId="3" fontId="2" fillId="0" borderId="0" xfId="95" applyNumberFormat="1" applyFont="1" applyFill="1" applyBorder="1" applyAlignment="1">
      <alignment horizontal="left" vertical="top"/>
      <protection/>
    </xf>
    <xf numFmtId="0" fontId="3" fillId="0" borderId="0" xfId="96" applyFont="1" applyFill="1">
      <alignment/>
      <protection/>
    </xf>
    <xf numFmtId="1" fontId="0" fillId="0" borderId="73" xfId="95" applyNumberFormat="1" applyFont="1" applyFill="1" applyBorder="1" applyAlignment="1">
      <alignment horizontal="center"/>
      <protection/>
    </xf>
    <xf numFmtId="1" fontId="0" fillId="0" borderId="74" xfId="95" applyNumberFormat="1" applyFont="1" applyFill="1" applyBorder="1" applyAlignment="1">
      <alignment horizontal="center"/>
      <protection/>
    </xf>
    <xf numFmtId="1" fontId="0" fillId="0" borderId="75" xfId="95" applyNumberFormat="1" applyFont="1" applyFill="1" applyBorder="1" applyAlignment="1">
      <alignment horizontal="center"/>
      <protection/>
    </xf>
    <xf numFmtId="1" fontId="0" fillId="0" borderId="76" xfId="95" applyNumberFormat="1" applyFont="1" applyFill="1" applyBorder="1" applyAlignment="1">
      <alignment horizontal="center"/>
      <protection/>
    </xf>
    <xf numFmtId="1" fontId="0" fillId="0" borderId="77" xfId="95" applyNumberFormat="1" applyFont="1" applyFill="1" applyBorder="1" applyAlignment="1">
      <alignment horizontal="center"/>
      <protection/>
    </xf>
    <xf numFmtId="1" fontId="0" fillId="0" borderId="0" xfId="0" applyNumberFormat="1" applyFont="1" applyFill="1" applyAlignment="1">
      <alignment/>
    </xf>
    <xf numFmtId="4" fontId="0" fillId="0" borderId="14" xfId="95" applyNumberFormat="1" applyFont="1" applyFill="1" applyBorder="1" applyAlignment="1">
      <alignment horizontal="center"/>
      <protection/>
    </xf>
    <xf numFmtId="4" fontId="0" fillId="0" borderId="15" xfId="95" applyNumberFormat="1" applyFont="1" applyFill="1" applyBorder="1" applyAlignment="1">
      <alignment horizontal="center"/>
      <protection/>
    </xf>
    <xf numFmtId="4" fontId="0" fillId="0" borderId="42" xfId="95" applyNumberFormat="1" applyFont="1" applyFill="1" applyBorder="1" applyAlignment="1">
      <alignment horizontal="center"/>
      <protection/>
    </xf>
    <xf numFmtId="4" fontId="0" fillId="0" borderId="16" xfId="95" applyNumberFormat="1" applyFont="1" applyFill="1" applyBorder="1" applyAlignment="1">
      <alignment horizontal="center"/>
      <protection/>
    </xf>
    <xf numFmtId="4" fontId="0" fillId="0" borderId="78" xfId="95" applyNumberFormat="1" applyFont="1" applyFill="1" applyBorder="1" applyAlignment="1">
      <alignment horizontal="center"/>
      <protection/>
    </xf>
    <xf numFmtId="1" fontId="1" fillId="0" borderId="37" xfId="95" applyNumberFormat="1" applyFont="1" applyFill="1" applyBorder="1" applyAlignment="1">
      <alignment horizontal="center"/>
      <protection/>
    </xf>
    <xf numFmtId="4" fontId="1" fillId="0" borderId="10" xfId="95" applyNumberFormat="1" applyFont="1" applyFill="1" applyBorder="1">
      <alignment/>
      <protection/>
    </xf>
    <xf numFmtId="4" fontId="1" fillId="0" borderId="52" xfId="95" applyNumberFormat="1" applyFont="1" applyFill="1" applyBorder="1" applyAlignment="1">
      <alignment horizontal="center" vertical="center" wrapText="1"/>
      <protection/>
    </xf>
    <xf numFmtId="4" fontId="1" fillId="0" borderId="52" xfId="0" applyNumberFormat="1" applyFont="1" applyFill="1" applyBorder="1" applyAlignment="1">
      <alignment horizontal="center" vertical="center" wrapText="1"/>
    </xf>
    <xf numFmtId="4" fontId="1" fillId="25" borderId="14" xfId="100" applyNumberFormat="1" applyFont="1" applyFill="1" applyBorder="1" applyAlignment="1">
      <alignment horizontal="center" vertical="center" wrapText="1"/>
      <protection/>
    </xf>
    <xf numFmtId="4" fontId="1" fillId="25" borderId="15" xfId="100" applyNumberFormat="1" applyFont="1" applyFill="1" applyBorder="1" applyAlignment="1">
      <alignment horizontal="center" vertical="center" wrapText="1"/>
      <protection/>
    </xf>
    <xf numFmtId="4" fontId="1" fillId="25" borderId="42" xfId="100" applyNumberFormat="1" applyFont="1" applyFill="1" applyBorder="1" applyAlignment="1">
      <alignment horizontal="center" vertical="center" wrapText="1"/>
      <protection/>
    </xf>
    <xf numFmtId="0" fontId="0" fillId="25" borderId="15" xfId="0" applyFont="1" applyFill="1" applyBorder="1" applyAlignment="1">
      <alignment/>
    </xf>
    <xf numFmtId="4" fontId="0" fillId="25" borderId="0" xfId="100" applyNumberFormat="1" applyFont="1" applyFill="1" applyBorder="1">
      <alignment/>
      <protection/>
    </xf>
    <xf numFmtId="4" fontId="0" fillId="25" borderId="0" xfId="100" applyNumberFormat="1" applyFont="1" applyFill="1">
      <alignment/>
      <protection/>
    </xf>
    <xf numFmtId="3" fontId="1" fillId="25" borderId="14" xfId="100" applyNumberFormat="1" applyFont="1" applyFill="1" applyBorder="1" applyAlignment="1">
      <alignment horizontal="center" vertical="center" wrapText="1"/>
      <protection/>
    </xf>
    <xf numFmtId="3" fontId="1" fillId="25" borderId="15" xfId="100" applyNumberFormat="1" applyFont="1" applyFill="1" applyBorder="1" applyAlignment="1">
      <alignment horizontal="center" vertical="center" wrapText="1"/>
      <protection/>
    </xf>
    <xf numFmtId="0" fontId="0" fillId="25" borderId="15" xfId="100" applyFont="1" applyFill="1" applyBorder="1">
      <alignment/>
      <protection/>
    </xf>
    <xf numFmtId="3" fontId="0" fillId="25" borderId="15" xfId="100" applyNumberFormat="1" applyFont="1" applyFill="1" applyBorder="1">
      <alignment/>
      <protection/>
    </xf>
    <xf numFmtId="0" fontId="0" fillId="25" borderId="0" xfId="100" applyFont="1" applyFill="1">
      <alignment/>
      <protection/>
    </xf>
    <xf numFmtId="3" fontId="2" fillId="25" borderId="45" xfId="100" applyNumberFormat="1" applyFont="1" applyFill="1" applyBorder="1" applyAlignment="1">
      <alignment horizontal="center" vertical="center" wrapText="1"/>
      <protection/>
    </xf>
    <xf numFmtId="4" fontId="2" fillId="25" borderId="49" xfId="100" applyNumberFormat="1" applyFont="1" applyFill="1" applyBorder="1" applyAlignment="1">
      <alignment horizontal="right" vertical="center" wrapText="1"/>
      <protection/>
    </xf>
    <xf numFmtId="4" fontId="2" fillId="25" borderId="79" xfId="100" applyNumberFormat="1" applyFont="1" applyFill="1" applyBorder="1" applyAlignment="1">
      <alignment horizontal="right" vertical="center" wrapText="1"/>
      <protection/>
    </xf>
    <xf numFmtId="0" fontId="2" fillId="25" borderId="80" xfId="100" applyFont="1" applyFill="1" applyBorder="1" applyAlignment="1">
      <alignment horizontal="right" vertical="center"/>
      <protection/>
    </xf>
    <xf numFmtId="3" fontId="1" fillId="25" borderId="25" xfId="100" applyNumberFormat="1" applyFont="1" applyFill="1" applyBorder="1" applyAlignment="1">
      <alignment horizontal="left" vertical="center" wrapText="1"/>
      <protection/>
    </xf>
    <xf numFmtId="4" fontId="1" fillId="25" borderId="30" xfId="100" applyNumberFormat="1" applyFont="1" applyFill="1" applyBorder="1" applyAlignment="1">
      <alignment horizontal="right" vertical="center" wrapText="1"/>
      <protection/>
    </xf>
    <xf numFmtId="4" fontId="1" fillId="25" borderId="52" xfId="100" applyNumberFormat="1" applyFont="1" applyFill="1" applyBorder="1" applyAlignment="1">
      <alignment horizontal="right" vertical="center" wrapText="1"/>
      <protection/>
    </xf>
    <xf numFmtId="4" fontId="1" fillId="25" borderId="40" xfId="100" applyNumberFormat="1" applyFont="1" applyFill="1" applyBorder="1" applyAlignment="1">
      <alignment horizontal="right" vertical="center"/>
      <protection/>
    </xf>
    <xf numFmtId="0" fontId="1" fillId="25" borderId="0" xfId="100" applyFont="1" applyFill="1">
      <alignment/>
      <protection/>
    </xf>
    <xf numFmtId="0" fontId="33" fillId="25" borderId="0" xfId="0" applyFont="1" applyFill="1" applyAlignment="1">
      <alignment horizontal="justify" vertical="center"/>
    </xf>
    <xf numFmtId="0" fontId="0" fillId="25" borderId="0" xfId="100" applyFont="1" applyFill="1">
      <alignment/>
      <protection/>
    </xf>
    <xf numFmtId="0" fontId="0" fillId="25" borderId="0" xfId="0" applyFont="1" applyFill="1" applyAlignment="1">
      <alignment/>
    </xf>
    <xf numFmtId="3" fontId="1" fillId="25" borderId="77" xfId="100" applyNumberFormat="1" applyFont="1" applyFill="1" applyBorder="1" applyAlignment="1">
      <alignment horizontal="left" vertical="center" wrapText="1"/>
      <protection/>
    </xf>
    <xf numFmtId="4" fontId="1" fillId="25" borderId="47" xfId="100" applyNumberFormat="1" applyFont="1" applyFill="1" applyBorder="1" applyAlignment="1">
      <alignment horizontal="center"/>
      <protection/>
    </xf>
    <xf numFmtId="4" fontId="1" fillId="25" borderId="81" xfId="100" applyNumberFormat="1" applyFont="1" applyFill="1" applyBorder="1">
      <alignment/>
      <protection/>
    </xf>
    <xf numFmtId="3" fontId="2" fillId="0" borderId="0" xfId="95" applyNumberFormat="1" applyFont="1" applyFill="1" applyBorder="1" applyAlignment="1">
      <alignment horizontal="left" vertical="top"/>
      <protection/>
    </xf>
    <xf numFmtId="0" fontId="3" fillId="0" borderId="0" xfId="0" applyFont="1" applyFill="1" applyBorder="1" applyAlignment="1">
      <alignment/>
    </xf>
    <xf numFmtId="0" fontId="2" fillId="0" borderId="2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center" vertical="center"/>
    </xf>
    <xf numFmtId="4" fontId="0" fillId="25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4" fillId="0" borderId="0" xfId="73" applyFont="1" applyFill="1">
      <alignment/>
      <protection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" fontId="33" fillId="0" borderId="79" xfId="0" applyNumberFormat="1" applyFont="1" applyFill="1" applyBorder="1" applyAlignment="1">
      <alignment horizontal="right" vertical="center"/>
    </xf>
    <xf numFmtId="4" fontId="0" fillId="0" borderId="79" xfId="0" applyNumberFormat="1" applyFont="1" applyFill="1" applyBorder="1" applyAlignment="1">
      <alignment horizontal="right" vertical="center"/>
    </xf>
    <xf numFmtId="4" fontId="0" fillId="0" borderId="79" xfId="0" applyNumberFormat="1" applyFont="1" applyFill="1" applyBorder="1" applyAlignment="1">
      <alignment horizontal="right" vertical="center" wrapText="1"/>
    </xf>
    <xf numFmtId="4" fontId="0" fillId="0" borderId="80" xfId="0" applyNumberFormat="1" applyFont="1" applyFill="1" applyBorder="1" applyAlignment="1">
      <alignment horizontal="right" vertical="center"/>
    </xf>
    <xf numFmtId="4" fontId="33" fillId="0" borderId="52" xfId="0" applyNumberFormat="1" applyFont="1" applyFill="1" applyBorder="1" applyAlignment="1">
      <alignment horizontal="right" vertical="center"/>
    </xf>
    <xf numFmtId="4" fontId="0" fillId="0" borderId="52" xfId="0" applyNumberFormat="1" applyFont="1" applyFill="1" applyBorder="1" applyAlignment="1">
      <alignment horizontal="right" vertical="center"/>
    </xf>
    <xf numFmtId="4" fontId="0" fillId="0" borderId="52" xfId="0" applyNumberFormat="1" applyFont="1" applyFill="1" applyBorder="1" applyAlignment="1">
      <alignment horizontal="right" vertical="center" wrapText="1"/>
    </xf>
    <xf numFmtId="4" fontId="0" fillId="0" borderId="40" xfId="0" applyNumberFormat="1" applyFont="1" applyFill="1" applyBorder="1" applyAlignment="1">
      <alignment horizontal="right" vertical="center"/>
    </xf>
    <xf numFmtId="4" fontId="35" fillId="0" borderId="27" xfId="0" applyNumberFormat="1" applyFont="1" applyFill="1" applyBorder="1" applyAlignment="1">
      <alignment horizontal="right" vertical="center"/>
    </xf>
    <xf numFmtId="0" fontId="0" fillId="25" borderId="47" xfId="0" applyFont="1" applyFill="1" applyBorder="1" applyAlignment="1">
      <alignment horizontal="center" vertical="center" wrapText="1"/>
    </xf>
    <xf numFmtId="4" fontId="0" fillId="25" borderId="81" xfId="0" applyNumberFormat="1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1" fontId="0" fillId="25" borderId="0" xfId="99" applyNumberFormat="1" applyFont="1" applyFill="1">
      <alignment/>
      <protection/>
    </xf>
    <xf numFmtId="1" fontId="0" fillId="25" borderId="0" xfId="88" applyNumberFormat="1" applyFont="1" applyFill="1" applyAlignment="1">
      <alignment/>
    </xf>
    <xf numFmtId="4" fontId="1" fillId="25" borderId="0" xfId="99" applyNumberFormat="1" applyFont="1" applyFill="1" applyAlignment="1">
      <alignment horizontal="center" vertical="center" wrapText="1"/>
      <protection/>
    </xf>
    <xf numFmtId="4" fontId="2" fillId="25" borderId="0" xfId="99" applyNumberFormat="1" applyFont="1" applyFill="1" applyAlignment="1">
      <alignment horizontal="center" vertical="center" wrapText="1"/>
      <protection/>
    </xf>
    <xf numFmtId="4" fontId="0" fillId="25" borderId="0" xfId="99" applyNumberFormat="1" applyFont="1" applyFill="1">
      <alignment/>
      <protection/>
    </xf>
    <xf numFmtId="4" fontId="3" fillId="25" borderId="0" xfId="99" applyNumberFormat="1" applyFont="1" applyFill="1">
      <alignment/>
      <protection/>
    </xf>
    <xf numFmtId="0" fontId="0" fillId="25" borderId="0" xfId="99" applyFont="1" applyFill="1">
      <alignment/>
      <protection/>
    </xf>
    <xf numFmtId="0" fontId="0" fillId="0" borderId="0" xfId="0" applyFill="1" applyAlignment="1">
      <alignment/>
    </xf>
    <xf numFmtId="0" fontId="2" fillId="0" borderId="0" xfId="96" applyFont="1" applyFill="1" applyAlignment="1">
      <alignment/>
      <protection/>
    </xf>
    <xf numFmtId="0" fontId="3" fillId="0" borderId="0" xfId="0" applyFont="1" applyFill="1" applyAlignment="1">
      <alignment/>
    </xf>
    <xf numFmtId="0" fontId="2" fillId="0" borderId="0" xfId="99" applyFont="1" applyFill="1" applyAlignment="1">
      <alignment/>
      <protection/>
    </xf>
    <xf numFmtId="0" fontId="2" fillId="0" borderId="52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/>
    </xf>
    <xf numFmtId="0" fontId="0" fillId="0" borderId="0" xfId="0" applyFont="1" applyFill="1" applyAlignment="1">
      <alignment/>
    </xf>
    <xf numFmtId="0" fontId="36" fillId="0" borderId="5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26" borderId="41" xfId="0" applyFont="1" applyFill="1" applyBorder="1" applyAlignment="1">
      <alignment vertical="center" wrapText="1"/>
    </xf>
    <xf numFmtId="1" fontId="1" fillId="25" borderId="0" xfId="99" applyNumberFormat="1" applyFont="1" applyFill="1" applyAlignment="1">
      <alignment horizontal="center"/>
      <protection/>
    </xf>
    <xf numFmtId="0" fontId="0" fillId="25" borderId="0" xfId="96" applyFont="1" applyFill="1" applyAlignment="1">
      <alignment/>
      <protection/>
    </xf>
    <xf numFmtId="0" fontId="1" fillId="0" borderId="4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1" fillId="0" borderId="41" xfId="0" applyNumberFormat="1" applyFont="1" applyBorder="1" applyAlignment="1">
      <alignment horizontal="center" vertical="center" wrapText="1"/>
    </xf>
    <xf numFmtId="4" fontId="0" fillId="0" borderId="41" xfId="0" applyNumberFormat="1" applyFont="1" applyBorder="1" applyAlignment="1">
      <alignment vertical="center"/>
    </xf>
    <xf numFmtId="4" fontId="0" fillId="0" borderId="0" xfId="0" applyNumberFormat="1" applyFont="1" applyAlignment="1">
      <alignment/>
    </xf>
    <xf numFmtId="4" fontId="0" fillId="2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2" fillId="0" borderId="41" xfId="0" applyFont="1" applyFill="1" applyBorder="1" applyAlignment="1">
      <alignment vertical="center" wrapText="1"/>
    </xf>
    <xf numFmtId="0" fontId="2" fillId="26" borderId="41" xfId="0" applyFont="1" applyFill="1" applyBorder="1" applyAlignment="1">
      <alignment vertical="center"/>
    </xf>
    <xf numFmtId="3" fontId="2" fillId="0" borderId="52" xfId="100" applyNumberFormat="1" applyFont="1" applyFill="1" applyBorder="1" applyAlignment="1">
      <alignment horizontal="center" vertical="center" wrapText="1"/>
      <protection/>
    </xf>
    <xf numFmtId="0" fontId="0" fillId="25" borderId="17" xfId="102" applyFont="1" applyFill="1" applyBorder="1" applyAlignment="1">
      <alignment horizontal="center" vertical="center" wrapText="1"/>
      <protection/>
    </xf>
    <xf numFmtId="0" fontId="0" fillId="25" borderId="82" xfId="102" applyFont="1" applyFill="1" applyBorder="1" applyAlignment="1">
      <alignment horizontal="center" vertical="center" wrapText="1"/>
      <protection/>
    </xf>
    <xf numFmtId="0" fontId="0" fillId="25" borderId="27" xfId="102" applyFont="1" applyFill="1" applyBorder="1" applyAlignment="1">
      <alignment horizontal="center" vertical="center" wrapText="1"/>
      <protection/>
    </xf>
    <xf numFmtId="0" fontId="1" fillId="25" borderId="27" xfId="102" applyFont="1" applyFill="1" applyBorder="1" applyAlignment="1">
      <alignment horizontal="center" vertical="center" wrapText="1"/>
      <protection/>
    </xf>
    <xf numFmtId="0" fontId="1" fillId="25" borderId="28" xfId="102" applyFont="1" applyFill="1" applyBorder="1" applyAlignment="1">
      <alignment horizontal="center" vertical="center" wrapText="1"/>
      <protection/>
    </xf>
    <xf numFmtId="0" fontId="0" fillId="25" borderId="0" xfId="102" applyFont="1" applyFill="1" applyAlignment="1">
      <alignment horizontal="center" vertical="center" wrapText="1"/>
      <protection/>
    </xf>
    <xf numFmtId="4" fontId="1" fillId="25" borderId="27" xfId="102" applyNumberFormat="1" applyFont="1" applyFill="1" applyBorder="1" applyAlignment="1">
      <alignment horizontal="center" vertical="center" wrapText="1"/>
      <protection/>
    </xf>
    <xf numFmtId="4" fontId="0" fillId="25" borderId="27" xfId="102" applyNumberFormat="1" applyFont="1" applyFill="1" applyBorder="1" applyAlignment="1">
      <alignment horizontal="center" vertical="center" wrapText="1"/>
      <protection/>
    </xf>
    <xf numFmtId="4" fontId="1" fillId="25" borderId="28" xfId="102" applyNumberFormat="1" applyFont="1" applyFill="1" applyBorder="1" applyAlignment="1">
      <alignment horizontal="center" vertical="center" wrapText="1"/>
      <protection/>
    </xf>
    <xf numFmtId="4" fontId="0" fillId="25" borderId="0" xfId="0" applyNumberFormat="1" applyFont="1" applyFill="1" applyAlignment="1">
      <alignment/>
    </xf>
    <xf numFmtId="187" fontId="1" fillId="25" borderId="50" xfId="102" applyNumberFormat="1" applyFont="1" applyFill="1" applyBorder="1" applyAlignment="1">
      <alignment horizontal="center" vertical="center"/>
      <protection/>
    </xf>
    <xf numFmtId="187" fontId="0" fillId="25" borderId="50" xfId="102" applyNumberFormat="1" applyFont="1" applyFill="1" applyBorder="1" applyAlignment="1">
      <alignment horizontal="center" vertical="center" wrapText="1"/>
      <protection/>
    </xf>
    <xf numFmtId="187" fontId="0" fillId="25" borderId="51" xfId="0" applyNumberFormat="1" applyFont="1" applyFill="1" applyBorder="1" applyAlignment="1">
      <alignment/>
    </xf>
    <xf numFmtId="187" fontId="1" fillId="25" borderId="15" xfId="102" applyNumberFormat="1" applyFont="1" applyFill="1" applyBorder="1" applyAlignment="1">
      <alignment horizontal="center" vertical="center"/>
      <protection/>
    </xf>
    <xf numFmtId="3" fontId="2" fillId="0" borderId="0" xfId="100" applyNumberFormat="1" applyFont="1" applyFill="1" applyBorder="1" applyAlignment="1">
      <alignment horizontal="center" vertical="center" wrapText="1"/>
      <protection/>
    </xf>
    <xf numFmtId="2" fontId="2" fillId="0" borderId="0" xfId="96" applyNumberFormat="1" applyFont="1" applyFill="1" applyBorder="1" applyAlignment="1">
      <alignment vertical="center" wrapText="1"/>
      <protection/>
    </xf>
    <xf numFmtId="0" fontId="3" fillId="0" borderId="0" xfId="100" applyFont="1" applyFill="1" applyBorder="1">
      <alignment/>
      <protection/>
    </xf>
    <xf numFmtId="0" fontId="3" fillId="0" borderId="0" xfId="100" applyFont="1" applyFill="1">
      <alignment/>
      <protection/>
    </xf>
    <xf numFmtId="0" fontId="2" fillId="0" borderId="0" xfId="96" applyFont="1" applyFill="1" applyAlignment="1">
      <alignment vertical="top"/>
      <protection/>
    </xf>
    <xf numFmtId="3" fontId="2" fillId="0" borderId="29" xfId="100" applyNumberFormat="1" applyFont="1" applyFill="1" applyBorder="1" applyAlignment="1">
      <alignment horizontal="center" vertical="center" wrapText="1"/>
      <protection/>
    </xf>
    <xf numFmtId="4" fontId="2" fillId="0" borderId="52" xfId="100" applyNumberFormat="1" applyFont="1" applyFill="1" applyBorder="1" applyAlignment="1">
      <alignment horizontal="center" vertical="center" wrapText="1"/>
      <protection/>
    </xf>
    <xf numFmtId="4" fontId="2" fillId="0" borderId="52" xfId="96" applyNumberFormat="1" applyFont="1" applyFill="1" applyBorder="1" applyAlignment="1">
      <alignment vertical="center" wrapText="1"/>
      <protection/>
    </xf>
    <xf numFmtId="4" fontId="2" fillId="0" borderId="0" xfId="100" applyNumberFormat="1" applyFont="1" applyFill="1" applyBorder="1" applyAlignment="1">
      <alignment horizontal="center" vertical="center" wrapText="1"/>
      <protection/>
    </xf>
    <xf numFmtId="4" fontId="3" fillId="0" borderId="0" xfId="100" applyNumberFormat="1" applyFont="1" applyFill="1" applyBorder="1">
      <alignment/>
      <protection/>
    </xf>
    <xf numFmtId="4" fontId="3" fillId="0" borderId="0" xfId="100" applyNumberFormat="1" applyFont="1" applyFill="1">
      <alignment/>
      <protection/>
    </xf>
    <xf numFmtId="4" fontId="3" fillId="0" borderId="0" xfId="0" applyNumberFormat="1" applyFont="1" applyFill="1" applyAlignment="1">
      <alignment/>
    </xf>
    <xf numFmtId="0" fontId="3" fillId="0" borderId="0" xfId="95" applyFont="1" applyFill="1">
      <alignment/>
      <protection/>
    </xf>
    <xf numFmtId="0" fontId="2" fillId="0" borderId="4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8" xfId="102" applyFont="1" applyFill="1" applyBorder="1" applyAlignment="1">
      <alignment horizontal="center" vertical="center" wrapText="1"/>
      <protection/>
    </xf>
    <xf numFmtId="0" fontId="2" fillId="0" borderId="15" xfId="96" applyFont="1" applyFill="1" applyBorder="1" applyAlignment="1">
      <alignment horizontal="center" vertical="center" wrapText="1"/>
      <protection/>
    </xf>
    <xf numFmtId="0" fontId="2" fillId="0" borderId="31" xfId="96" applyFont="1" applyFill="1" applyBorder="1" applyAlignment="1">
      <alignment horizontal="center" vertical="center" wrapText="1"/>
      <protection/>
    </xf>
    <xf numFmtId="0" fontId="2" fillId="0" borderId="14" xfId="96" applyFont="1" applyFill="1" applyBorder="1" applyAlignment="1">
      <alignment horizontal="center" vertical="center" wrapText="1"/>
      <protection/>
    </xf>
    <xf numFmtId="0" fontId="0" fillId="26" borderId="52" xfId="0" applyFont="1" applyFill="1" applyBorder="1" applyAlignment="1">
      <alignment/>
    </xf>
    <xf numFmtId="3" fontId="2" fillId="26" borderId="52" xfId="95" applyNumberFormat="1" applyFont="1" applyFill="1" applyBorder="1" applyAlignment="1">
      <alignment horizontal="center" vertical="center" wrapText="1"/>
      <protection/>
    </xf>
    <xf numFmtId="0" fontId="2" fillId="26" borderId="52" xfId="100" applyFont="1" applyFill="1" applyBorder="1" applyAlignment="1">
      <alignment horizontal="center" vertical="center" wrapText="1"/>
      <protection/>
    </xf>
    <xf numFmtId="0" fontId="29" fillId="26" borderId="52" xfId="0" applyFont="1" applyFill="1" applyBorder="1" applyAlignment="1">
      <alignment horizontal="center"/>
    </xf>
    <xf numFmtId="0" fontId="29" fillId="26" borderId="52" xfId="0" applyFont="1" applyFill="1" applyBorder="1" applyAlignment="1">
      <alignment wrapText="1"/>
    </xf>
    <xf numFmtId="0" fontId="34" fillId="26" borderId="52" xfId="0" applyFont="1" applyFill="1" applyBorder="1" applyAlignment="1">
      <alignment/>
    </xf>
    <xf numFmtId="4" fontId="34" fillId="26" borderId="52" xfId="0" applyNumberFormat="1" applyFont="1" applyFill="1" applyBorder="1" applyAlignment="1">
      <alignment/>
    </xf>
    <xf numFmtId="3" fontId="2" fillId="26" borderId="52" xfId="100" applyNumberFormat="1" applyFont="1" applyFill="1" applyBorder="1" applyAlignment="1">
      <alignment horizontal="left" vertical="center" wrapText="1"/>
      <protection/>
    </xf>
    <xf numFmtId="0" fontId="2" fillId="26" borderId="52" xfId="0" applyFont="1" applyFill="1" applyBorder="1" applyAlignment="1">
      <alignment/>
    </xf>
    <xf numFmtId="4" fontId="0" fillId="26" borderId="52" xfId="0" applyNumberFormat="1" applyFont="1" applyFill="1" applyBorder="1" applyAlignment="1">
      <alignment/>
    </xf>
    <xf numFmtId="3" fontId="1" fillId="26" borderId="15" xfId="100" applyNumberFormat="1" applyFont="1" applyFill="1" applyBorder="1" applyAlignment="1">
      <alignment horizontal="center" vertical="center" wrapText="1"/>
      <protection/>
    </xf>
    <xf numFmtId="4" fontId="1" fillId="26" borderId="15" xfId="100" applyNumberFormat="1" applyFont="1" applyFill="1" applyBorder="1" applyAlignment="1">
      <alignment horizontal="center" vertical="center" wrapText="1"/>
      <protection/>
    </xf>
    <xf numFmtId="0" fontId="0" fillId="25" borderId="0" xfId="99" applyFont="1" applyFill="1">
      <alignment/>
      <protection/>
    </xf>
    <xf numFmtId="0" fontId="0" fillId="0" borderId="17" xfId="95" applyFont="1" applyFill="1" applyBorder="1">
      <alignment/>
      <protection/>
    </xf>
    <xf numFmtId="0" fontId="0" fillId="26" borderId="27" xfId="95" applyFont="1" applyFill="1" applyBorder="1">
      <alignment/>
      <protection/>
    </xf>
    <xf numFmtId="0" fontId="0" fillId="0" borderId="27" xfId="95" applyFont="1" applyFill="1" applyBorder="1">
      <alignment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7" fillId="25" borderId="0" xfId="0" applyFont="1" applyFill="1" applyAlignment="1">
      <alignment/>
    </xf>
    <xf numFmtId="4" fontId="0" fillId="26" borderId="27" xfId="95" applyNumberFormat="1" applyFont="1" applyFill="1" applyBorder="1">
      <alignment/>
      <protection/>
    </xf>
    <xf numFmtId="4" fontId="0" fillId="0" borderId="28" xfId="95" applyNumberFormat="1" applyFont="1" applyFill="1" applyBorder="1">
      <alignment/>
      <protection/>
    </xf>
    <xf numFmtId="0" fontId="0" fillId="25" borderId="52" xfId="0" applyFont="1" applyFill="1" applyBorder="1" applyAlignment="1">
      <alignment/>
    </xf>
    <xf numFmtId="3" fontId="2" fillId="25" borderId="0" xfId="0" applyNumberFormat="1" applyFont="1" applyFill="1" applyBorder="1" applyAlignment="1">
      <alignment vertical="center" wrapText="1"/>
    </xf>
    <xf numFmtId="3" fontId="2" fillId="25" borderId="52" xfId="0" applyNumberFormat="1" applyFont="1" applyFill="1" applyBorder="1" applyAlignment="1">
      <alignment horizontal="center" vertical="center" wrapText="1"/>
    </xf>
    <xf numFmtId="3" fontId="2" fillId="24" borderId="52" xfId="0" applyNumberFormat="1" applyFont="1" applyFill="1" applyBorder="1" applyAlignment="1">
      <alignment horizontal="center" vertical="center" wrapText="1"/>
    </xf>
    <xf numFmtId="0" fontId="1" fillId="25" borderId="52" xfId="0" applyFont="1" applyFill="1" applyBorder="1" applyAlignment="1">
      <alignment horizontal="center" vertical="center"/>
    </xf>
    <xf numFmtId="4" fontId="35" fillId="25" borderId="52" xfId="0" applyNumberFormat="1" applyFont="1" applyFill="1" applyBorder="1" applyAlignment="1">
      <alignment horizontal="center"/>
    </xf>
    <xf numFmtId="4" fontId="0" fillId="25" borderId="52" xfId="0" applyNumberFormat="1" applyFont="1" applyFill="1" applyBorder="1" applyAlignment="1">
      <alignment horizontal="center" vertical="center"/>
    </xf>
    <xf numFmtId="4" fontId="35" fillId="25" borderId="52" xfId="0" applyNumberFormat="1" applyFont="1" applyFill="1" applyBorder="1" applyAlignment="1">
      <alignment horizontal="center" vertical="top" wrapText="1"/>
    </xf>
    <xf numFmtId="4" fontId="35" fillId="25" borderId="52" xfId="0" applyNumberFormat="1" applyFont="1" applyFill="1" applyBorder="1" applyAlignment="1">
      <alignment horizontal="center"/>
    </xf>
    <xf numFmtId="0" fontId="0" fillId="25" borderId="52" xfId="0" applyFont="1" applyFill="1" applyBorder="1" applyAlignment="1">
      <alignment horizontal="center" vertical="center"/>
    </xf>
    <xf numFmtId="4" fontId="1" fillId="25" borderId="52" xfId="0" applyNumberFormat="1" applyFont="1" applyFill="1" applyBorder="1" applyAlignment="1">
      <alignment horizontal="center" vertical="center"/>
    </xf>
    <xf numFmtId="4" fontId="38" fillId="25" borderId="52" xfId="0" applyNumberFormat="1" applyFont="1" applyFill="1" applyBorder="1" applyAlignment="1">
      <alignment horizontal="center"/>
    </xf>
    <xf numFmtId="0" fontId="2" fillId="25" borderId="52" xfId="88" applyFont="1" applyFill="1" applyBorder="1" applyAlignment="1">
      <alignment horizontal="center" vertical="center" wrapText="1"/>
    </xf>
    <xf numFmtId="0" fontId="2" fillId="25" borderId="52" xfId="99" applyFont="1" applyFill="1" applyBorder="1" applyAlignment="1">
      <alignment horizontal="center" vertical="center" wrapText="1"/>
      <protection/>
    </xf>
    <xf numFmtId="0" fontId="2" fillId="25" borderId="52" xfId="99" applyFont="1" applyFill="1" applyBorder="1" applyAlignment="1">
      <alignment horizontal="center" vertical="center" wrapText="1"/>
      <protection/>
    </xf>
    <xf numFmtId="0" fontId="0" fillId="25" borderId="52" xfId="88" applyFont="1" applyFill="1" applyBorder="1" applyAlignment="1">
      <alignment/>
    </xf>
    <xf numFmtId="0" fontId="0" fillId="25" borderId="52" xfId="99" applyFont="1" applyFill="1" applyBorder="1">
      <alignment/>
      <protection/>
    </xf>
    <xf numFmtId="4" fontId="0" fillId="25" borderId="52" xfId="99" applyNumberFormat="1" applyFont="1" applyFill="1" applyBorder="1">
      <alignment/>
      <protection/>
    </xf>
    <xf numFmtId="0" fontId="2" fillId="25" borderId="52" xfId="88" applyFont="1" applyFill="1" applyBorder="1" applyAlignment="1">
      <alignment horizontal="center" vertical="center" wrapText="1"/>
    </xf>
    <xf numFmtId="1" fontId="1" fillId="25" borderId="52" xfId="99" applyNumberFormat="1" applyFont="1" applyFill="1" applyBorder="1" applyAlignment="1">
      <alignment horizontal="center" vertical="center" wrapText="1"/>
      <protection/>
    </xf>
    <xf numFmtId="4" fontId="1" fillId="25" borderId="52" xfId="99" applyNumberFormat="1" applyFont="1" applyFill="1" applyBorder="1" applyAlignment="1">
      <alignment horizontal="center" vertical="center" wrapText="1"/>
      <protection/>
    </xf>
    <xf numFmtId="4" fontId="1" fillId="25" borderId="52" xfId="88" applyNumberFormat="1" applyFont="1" applyFill="1" applyBorder="1" applyAlignment="1">
      <alignment horizontal="center" vertical="center" wrapText="1"/>
    </xf>
    <xf numFmtId="0" fontId="3" fillId="25" borderId="52" xfId="99" applyFont="1" applyFill="1" applyBorder="1">
      <alignment/>
      <protection/>
    </xf>
    <xf numFmtId="1" fontId="1" fillId="25" borderId="52" xfId="88" applyNumberFormat="1" applyFont="1" applyFill="1" applyBorder="1" applyAlignment="1">
      <alignment horizontal="center"/>
    </xf>
    <xf numFmtId="1" fontId="1" fillId="25" borderId="52" xfId="99" applyNumberFormat="1" applyFont="1" applyFill="1" applyBorder="1" applyAlignment="1">
      <alignment horizontal="center"/>
      <protection/>
    </xf>
    <xf numFmtId="4" fontId="1" fillId="25" borderId="52" xfId="99" applyNumberFormat="1" applyFont="1" applyFill="1" applyBorder="1">
      <alignment/>
      <protection/>
    </xf>
    <xf numFmtId="4" fontId="1" fillId="25" borderId="52" xfId="99" applyNumberFormat="1" applyFont="1" applyFill="1" applyBorder="1">
      <alignment/>
      <protection/>
    </xf>
    <xf numFmtId="0" fontId="40" fillId="25" borderId="0" xfId="0" applyFont="1" applyFill="1" applyAlignment="1">
      <alignment/>
    </xf>
    <xf numFmtId="0" fontId="41" fillId="0" borderId="41" xfId="0" applyFont="1" applyBorder="1" applyAlignment="1">
      <alignment vertical="center" wrapText="1"/>
    </xf>
    <xf numFmtId="3" fontId="41" fillId="26" borderId="41" xfId="0" applyNumberFormat="1" applyFont="1" applyFill="1" applyBorder="1" applyAlignment="1">
      <alignment vertical="center" wrapText="1"/>
    </xf>
    <xf numFmtId="0" fontId="41" fillId="26" borderId="41" xfId="0" applyFont="1" applyFill="1" applyBorder="1" applyAlignment="1">
      <alignment vertical="center" wrapText="1"/>
    </xf>
    <xf numFmtId="1" fontId="41" fillId="26" borderId="41" xfId="0" applyNumberFormat="1" applyFont="1" applyFill="1" applyBorder="1" applyAlignment="1">
      <alignment vertical="center" wrapText="1"/>
    </xf>
    <xf numFmtId="0" fontId="41" fillId="0" borderId="41" xfId="0" applyFont="1" applyFill="1" applyBorder="1" applyAlignment="1">
      <alignment vertical="center" wrapText="1"/>
    </xf>
    <xf numFmtId="0" fontId="41" fillId="26" borderId="41" xfId="0" applyFont="1" applyFill="1" applyBorder="1" applyAlignment="1">
      <alignment vertical="center"/>
    </xf>
    <xf numFmtId="0" fontId="41" fillId="0" borderId="41" xfId="0" applyFont="1" applyBorder="1" applyAlignment="1">
      <alignment vertical="center"/>
    </xf>
    <xf numFmtId="0" fontId="37" fillId="0" borderId="41" xfId="0" applyFont="1" applyBorder="1" applyAlignment="1">
      <alignment vertical="center"/>
    </xf>
    <xf numFmtId="4" fontId="41" fillId="0" borderId="41" xfId="0" applyNumberFormat="1" applyFont="1" applyBorder="1" applyAlignment="1">
      <alignment horizontal="center" vertical="center" wrapText="1"/>
    </xf>
    <xf numFmtId="4" fontId="41" fillId="26" borderId="41" xfId="0" applyNumberFormat="1" applyFont="1" applyFill="1" applyBorder="1" applyAlignment="1">
      <alignment horizontal="center" vertical="center" wrapText="1"/>
    </xf>
    <xf numFmtId="4" fontId="41" fillId="0" borderId="41" xfId="0" applyNumberFormat="1" applyFont="1" applyBorder="1" applyAlignment="1">
      <alignment vertical="center" wrapText="1"/>
    </xf>
    <xf numFmtId="4" fontId="38" fillId="25" borderId="0" xfId="0" applyNumberFormat="1" applyFont="1" applyFill="1" applyAlignment="1">
      <alignment horizontal="right" vertical="center"/>
    </xf>
    <xf numFmtId="0" fontId="42" fillId="25" borderId="0" xfId="0" applyFont="1" applyFill="1" applyAlignment="1">
      <alignment/>
    </xf>
    <xf numFmtId="4" fontId="0" fillId="25" borderId="52" xfId="100" applyNumberFormat="1" applyFont="1" applyFill="1" applyBorder="1">
      <alignment/>
      <protection/>
    </xf>
    <xf numFmtId="3" fontId="2" fillId="25" borderId="79" xfId="95" applyNumberFormat="1" applyFont="1" applyFill="1" applyBorder="1" applyAlignment="1">
      <alignment horizontal="center" vertical="center" wrapText="1"/>
      <protection/>
    </xf>
    <xf numFmtId="3" fontId="2" fillId="25" borderId="83" xfId="95" applyNumberFormat="1" applyFont="1" applyFill="1" applyBorder="1" applyAlignment="1">
      <alignment horizontal="center" vertical="center" wrapText="1"/>
      <protection/>
    </xf>
    <xf numFmtId="3" fontId="2" fillId="25" borderId="47" xfId="95" applyNumberFormat="1" applyFont="1" applyFill="1" applyBorder="1" applyAlignment="1">
      <alignment horizontal="center" vertical="center" wrapText="1"/>
      <protection/>
    </xf>
    <xf numFmtId="3" fontId="2" fillId="25" borderId="20" xfId="95" applyNumberFormat="1" applyFont="1" applyFill="1" applyBorder="1" applyAlignment="1">
      <alignment horizontal="center" vertical="center" wrapText="1"/>
      <protection/>
    </xf>
    <xf numFmtId="3" fontId="2" fillId="25" borderId="20" xfId="100" applyNumberFormat="1" applyFont="1" applyFill="1" applyBorder="1" applyAlignment="1">
      <alignment horizontal="center" vertical="center" wrapText="1"/>
      <protection/>
    </xf>
    <xf numFmtId="3" fontId="2" fillId="24" borderId="84" xfId="95" applyNumberFormat="1" applyFont="1" applyFill="1" applyBorder="1" applyAlignment="1">
      <alignment horizontal="center" vertical="center" wrapText="1"/>
      <protection/>
    </xf>
    <xf numFmtId="3" fontId="2" fillId="25" borderId="21" xfId="95" applyNumberFormat="1" applyFont="1" applyFill="1" applyBorder="1" applyAlignment="1">
      <alignment horizontal="center" vertical="center" wrapText="1"/>
      <protection/>
    </xf>
    <xf numFmtId="3" fontId="2" fillId="25" borderId="18" xfId="95" applyNumberFormat="1" applyFont="1" applyFill="1" applyBorder="1" applyAlignment="1">
      <alignment horizontal="center" vertical="center" wrapText="1"/>
      <protection/>
    </xf>
    <xf numFmtId="3" fontId="2" fillId="25" borderId="28" xfId="95" applyNumberFormat="1" applyFont="1" applyFill="1" applyBorder="1" applyAlignment="1">
      <alignment horizontal="center" vertical="center" wrapText="1"/>
      <protection/>
    </xf>
    <xf numFmtId="0" fontId="0" fillId="25" borderId="14" xfId="95" applyFont="1" applyFill="1" applyBorder="1">
      <alignment/>
      <protection/>
    </xf>
    <xf numFmtId="0" fontId="0" fillId="25" borderId="15" xfId="95" applyFont="1" applyFill="1" applyBorder="1">
      <alignment/>
      <protection/>
    </xf>
    <xf numFmtId="0" fontId="0" fillId="25" borderId="42" xfId="0" applyFont="1" applyFill="1" applyBorder="1" applyAlignment="1">
      <alignment/>
    </xf>
    <xf numFmtId="0" fontId="0" fillId="25" borderId="78" xfId="95" applyFont="1" applyFill="1" applyBorder="1">
      <alignment/>
      <protection/>
    </xf>
    <xf numFmtId="4" fontId="0" fillId="25" borderId="15" xfId="95" applyNumberFormat="1" applyFont="1" applyFill="1" applyBorder="1">
      <alignment/>
      <protection/>
    </xf>
    <xf numFmtId="4" fontId="0" fillId="25" borderId="42" xfId="95" applyNumberFormat="1" applyFont="1" applyFill="1" applyBorder="1">
      <alignment/>
      <protection/>
    </xf>
    <xf numFmtId="4" fontId="0" fillId="26" borderId="42" xfId="95" applyNumberFormat="1" applyFont="1" applyFill="1" applyBorder="1">
      <alignment/>
      <protection/>
    </xf>
    <xf numFmtId="4" fontId="0" fillId="25" borderId="85" xfId="0" applyNumberFormat="1" applyFont="1" applyFill="1" applyBorder="1" applyAlignment="1">
      <alignment/>
    </xf>
    <xf numFmtId="3" fontId="2" fillId="25" borderId="10" xfId="95" applyNumberFormat="1" applyFont="1" applyFill="1" applyBorder="1" applyAlignment="1">
      <alignment horizontal="center" vertical="center" wrapText="1"/>
      <protection/>
    </xf>
    <xf numFmtId="4" fontId="0" fillId="25" borderId="16" xfId="95" applyNumberFormat="1" applyFont="1" applyFill="1" applyBorder="1">
      <alignment/>
      <protection/>
    </xf>
    <xf numFmtId="0" fontId="1" fillId="26" borderId="52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0" fillId="25" borderId="16" xfId="0" applyNumberFormat="1" applyFont="1" applyFill="1" applyBorder="1" applyAlignment="1">
      <alignment horizontal="center"/>
    </xf>
    <xf numFmtId="0" fontId="37" fillId="25" borderId="17" xfId="0" applyFont="1" applyFill="1" applyBorder="1" applyAlignment="1">
      <alignment horizontal="center"/>
    </xf>
    <xf numFmtId="3" fontId="37" fillId="25" borderId="27" xfId="0" applyNumberFormat="1" applyFont="1" applyFill="1" applyBorder="1" applyAlignment="1">
      <alignment horizontal="center"/>
    </xf>
    <xf numFmtId="4" fontId="37" fillId="25" borderId="27" xfId="0" applyNumberFormat="1" applyFont="1" applyFill="1" applyBorder="1" applyAlignment="1">
      <alignment horizontal="center"/>
    </xf>
    <xf numFmtId="0" fontId="37" fillId="25" borderId="0" xfId="0" applyFont="1" applyFill="1" applyAlignment="1">
      <alignment horizontal="center"/>
    </xf>
    <xf numFmtId="0" fontId="2" fillId="24" borderId="25" xfId="102" applyFont="1" applyFill="1" applyBorder="1" applyAlignment="1">
      <alignment vertical="center" wrapText="1"/>
      <protection/>
    </xf>
    <xf numFmtId="187" fontId="1" fillId="24" borderId="50" xfId="102" applyNumberFormat="1" applyFont="1" applyFill="1" applyBorder="1" applyAlignment="1">
      <alignment horizontal="center" vertical="center"/>
      <protection/>
    </xf>
    <xf numFmtId="187" fontId="0" fillId="24" borderId="50" xfId="102" applyNumberFormat="1" applyFont="1" applyFill="1" applyBorder="1" applyAlignment="1">
      <alignment horizontal="center" vertical="center" wrapText="1"/>
      <protection/>
    </xf>
    <xf numFmtId="187" fontId="0" fillId="24" borderId="51" xfId="0" applyNumberFormat="1" applyFont="1" applyFill="1" applyBorder="1" applyAlignment="1">
      <alignment/>
    </xf>
    <xf numFmtId="3" fontId="37" fillId="25" borderId="27" xfId="107" applyNumberFormat="1" applyFont="1" applyFill="1" applyBorder="1" applyAlignment="1">
      <alignment horizontal="center" vertical="center" wrapText="1"/>
      <protection/>
    </xf>
    <xf numFmtId="4" fontId="37" fillId="0" borderId="28" xfId="107" applyNumberFormat="1" applyFont="1" applyFill="1" applyBorder="1" applyAlignment="1">
      <alignment horizontal="center" vertical="center" wrapText="1"/>
      <protection/>
    </xf>
    <xf numFmtId="4" fontId="0" fillId="25" borderId="0" xfId="99" applyNumberFormat="1" applyFont="1" applyFill="1">
      <alignment/>
      <protection/>
    </xf>
    <xf numFmtId="0" fontId="2" fillId="25" borderId="0" xfId="0" applyFont="1" applyFill="1" applyAlignment="1">
      <alignment horizontal="left"/>
    </xf>
    <xf numFmtId="0" fontId="2" fillId="25" borderId="0" xfId="96" applyFont="1" applyFill="1" applyAlignment="1">
      <alignment horizontal="left" vertical="center" wrapText="1"/>
      <protection/>
    </xf>
    <xf numFmtId="3" fontId="2" fillId="0" borderId="53" xfId="100" applyNumberFormat="1" applyFont="1" applyFill="1" applyBorder="1" applyAlignment="1">
      <alignment horizontal="center" vertical="center" wrapText="1"/>
      <protection/>
    </xf>
    <xf numFmtId="3" fontId="2" fillId="0" borderId="82" xfId="100" applyNumberFormat="1" applyFont="1" applyFill="1" applyBorder="1" applyAlignment="1">
      <alignment horizontal="center" vertical="center" wrapText="1"/>
      <protection/>
    </xf>
    <xf numFmtId="3" fontId="2" fillId="0" borderId="52" xfId="100" applyNumberFormat="1" applyFont="1" applyFill="1" applyBorder="1" applyAlignment="1">
      <alignment horizontal="center" vertical="center" wrapText="1"/>
      <protection/>
    </xf>
    <xf numFmtId="3" fontId="2" fillId="0" borderId="20" xfId="100" applyNumberFormat="1" applyFont="1" applyFill="1" applyBorder="1" applyAlignment="1">
      <alignment horizontal="center" vertical="center" wrapText="1"/>
      <protection/>
    </xf>
    <xf numFmtId="3" fontId="2" fillId="0" borderId="86" xfId="100" applyNumberFormat="1" applyFont="1" applyFill="1" applyBorder="1" applyAlignment="1">
      <alignment horizontal="center" vertical="center" wrapText="1"/>
      <protection/>
    </xf>
    <xf numFmtId="3" fontId="2" fillId="0" borderId="87" xfId="100" applyNumberFormat="1" applyFont="1" applyFill="1" applyBorder="1" applyAlignment="1">
      <alignment horizontal="center" vertical="center" wrapText="1"/>
      <protection/>
    </xf>
    <xf numFmtId="3" fontId="2" fillId="0" borderId="88" xfId="100" applyNumberFormat="1" applyFont="1" applyFill="1" applyBorder="1" applyAlignment="1">
      <alignment horizontal="center" vertical="center" wrapText="1"/>
      <protection/>
    </xf>
    <xf numFmtId="3" fontId="2" fillId="0" borderId="79" xfId="100" applyNumberFormat="1" applyFont="1" applyFill="1" applyBorder="1" applyAlignment="1">
      <alignment horizontal="center" vertical="center" wrapText="1"/>
      <protection/>
    </xf>
    <xf numFmtId="3" fontId="2" fillId="0" borderId="45" xfId="100" applyNumberFormat="1" applyFont="1" applyFill="1" applyBorder="1" applyAlignment="1">
      <alignment horizontal="center" vertical="center" wrapText="1"/>
      <protection/>
    </xf>
    <xf numFmtId="3" fontId="2" fillId="0" borderId="19" xfId="100" applyNumberFormat="1" applyFont="1" applyFill="1" applyBorder="1" applyAlignment="1">
      <alignment horizontal="center" vertical="center" wrapText="1"/>
      <protection/>
    </xf>
    <xf numFmtId="3" fontId="2" fillId="25" borderId="46" xfId="100" applyNumberFormat="1" applyFont="1" applyFill="1" applyBorder="1" applyAlignment="1">
      <alignment horizontal="center" vertical="center" wrapText="1"/>
      <protection/>
    </xf>
    <xf numFmtId="3" fontId="2" fillId="25" borderId="50" xfId="100" applyNumberFormat="1" applyFont="1" applyFill="1" applyBorder="1" applyAlignment="1">
      <alignment horizontal="center" vertical="center" wrapText="1"/>
      <protection/>
    </xf>
    <xf numFmtId="3" fontId="2" fillId="25" borderId="47" xfId="100" applyNumberFormat="1" applyFont="1" applyFill="1" applyBorder="1" applyAlignment="1">
      <alignment horizontal="center" vertical="center" wrapText="1"/>
      <protection/>
    </xf>
    <xf numFmtId="3" fontId="2" fillId="25" borderId="20" xfId="100" applyNumberFormat="1" applyFont="1" applyFill="1" applyBorder="1" applyAlignment="1">
      <alignment horizontal="center" vertical="center" wrapText="1"/>
      <protection/>
    </xf>
    <xf numFmtId="0" fontId="2" fillId="25" borderId="0" xfId="95" applyFont="1" applyFill="1" applyAlignment="1">
      <alignment horizontal="left" wrapText="1"/>
      <protection/>
    </xf>
    <xf numFmtId="3" fontId="2" fillId="25" borderId="18" xfId="100" applyNumberFormat="1" applyFont="1" applyFill="1" applyBorder="1" applyAlignment="1">
      <alignment horizontal="center" vertical="center" wrapText="1"/>
      <protection/>
    </xf>
    <xf numFmtId="3" fontId="2" fillId="25" borderId="27" xfId="100" applyNumberFormat="1" applyFont="1" applyFill="1" applyBorder="1" applyAlignment="1">
      <alignment horizontal="center" vertical="center" wrapText="1"/>
      <protection/>
    </xf>
    <xf numFmtId="3" fontId="2" fillId="0" borderId="22" xfId="100" applyNumberFormat="1" applyFont="1" applyFill="1" applyBorder="1" applyAlignment="1">
      <alignment horizontal="center" vertical="center" wrapText="1"/>
      <protection/>
    </xf>
    <xf numFmtId="0" fontId="2" fillId="25" borderId="0" xfId="100" applyFont="1" applyFill="1" applyAlignment="1">
      <alignment horizontal="left" vertical="center" wrapText="1"/>
      <protection/>
    </xf>
    <xf numFmtId="3" fontId="2" fillId="0" borderId="23" xfId="100" applyNumberFormat="1" applyFont="1" applyFill="1" applyBorder="1" applyAlignment="1">
      <alignment horizontal="center" vertical="center" wrapText="1"/>
      <protection/>
    </xf>
    <xf numFmtId="3" fontId="2" fillId="0" borderId="18" xfId="100" applyNumberFormat="1" applyFont="1" applyFill="1" applyBorder="1" applyAlignment="1">
      <alignment horizontal="center" vertical="center" wrapText="1"/>
      <protection/>
    </xf>
    <xf numFmtId="3" fontId="2" fillId="25" borderId="14" xfId="100" applyNumberFormat="1" applyFont="1" applyFill="1" applyBorder="1" applyAlignment="1">
      <alignment horizontal="center" vertical="center" wrapText="1"/>
      <protection/>
    </xf>
    <xf numFmtId="3" fontId="2" fillId="25" borderId="15" xfId="100" applyNumberFormat="1" applyFont="1" applyFill="1" applyBorder="1" applyAlignment="1">
      <alignment horizontal="center" vertical="center" wrapText="1"/>
      <protection/>
    </xf>
    <xf numFmtId="3" fontId="2" fillId="25" borderId="16" xfId="100" applyNumberFormat="1" applyFont="1" applyFill="1" applyBorder="1" applyAlignment="1">
      <alignment horizontal="center" vertical="center" wrapText="1"/>
      <protection/>
    </xf>
    <xf numFmtId="3" fontId="2" fillId="25" borderId="13" xfId="100" applyNumberFormat="1" applyFont="1" applyFill="1" applyBorder="1" applyAlignment="1">
      <alignment horizontal="center" vertical="center" wrapText="1"/>
      <protection/>
    </xf>
    <xf numFmtId="3" fontId="2" fillId="25" borderId="19" xfId="100" applyNumberFormat="1" applyFont="1" applyFill="1" applyBorder="1" applyAlignment="1">
      <alignment horizontal="center" vertical="center" wrapText="1"/>
      <protection/>
    </xf>
    <xf numFmtId="3" fontId="2" fillId="25" borderId="28" xfId="100" applyNumberFormat="1" applyFont="1" applyFill="1" applyBorder="1" applyAlignment="1">
      <alignment horizontal="center" vertical="center" wrapText="1"/>
      <protection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3" fontId="2" fillId="0" borderId="89" xfId="0" applyNumberFormat="1" applyFont="1" applyFill="1" applyBorder="1" applyAlignment="1">
      <alignment horizontal="center" vertical="center" wrapText="1"/>
    </xf>
    <xf numFmtId="3" fontId="2" fillId="0" borderId="90" xfId="0" applyNumberFormat="1" applyFont="1" applyFill="1" applyBorder="1" applyAlignment="1">
      <alignment horizontal="center" vertical="center" wrapText="1"/>
    </xf>
    <xf numFmtId="3" fontId="2" fillId="0" borderId="91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3" fontId="2" fillId="0" borderId="37" xfId="0" applyNumberFormat="1" applyFont="1" applyFill="1" applyBorder="1" applyAlignment="1">
      <alignment horizontal="center" vertical="center" wrapText="1"/>
    </xf>
    <xf numFmtId="3" fontId="2" fillId="0" borderId="47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8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48" xfId="0" applyNumberFormat="1" applyFont="1" applyFill="1" applyBorder="1" applyAlignment="1">
      <alignment horizontal="center" vertical="center" wrapText="1"/>
    </xf>
    <xf numFmtId="0" fontId="2" fillId="25" borderId="80" xfId="0" applyFont="1" applyFill="1" applyBorder="1" applyAlignment="1">
      <alignment horizontal="center" vertical="center" wrapText="1"/>
    </xf>
    <xf numFmtId="0" fontId="2" fillId="25" borderId="92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left" vertical="center" wrapText="1"/>
    </xf>
    <xf numFmtId="0" fontId="2" fillId="25" borderId="0" xfId="0" applyFont="1" applyFill="1" applyBorder="1" applyAlignment="1">
      <alignment horizontal="left" vertical="center" wrapText="1"/>
    </xf>
    <xf numFmtId="3" fontId="2" fillId="25" borderId="49" xfId="0" applyNumberFormat="1" applyFont="1" applyFill="1" applyBorder="1" applyAlignment="1">
      <alignment horizontal="center" vertical="center" wrapText="1"/>
    </xf>
    <xf numFmtId="3" fontId="2" fillId="25" borderId="79" xfId="0" applyNumberFormat="1" applyFont="1" applyFill="1" applyBorder="1" applyAlignment="1">
      <alignment horizontal="center" vertical="center" wrapText="1"/>
    </xf>
    <xf numFmtId="3" fontId="2" fillId="25" borderId="79" xfId="107" applyNumberFormat="1" applyFont="1" applyFill="1" applyBorder="1" applyAlignment="1">
      <alignment horizontal="center" vertical="center" wrapText="1"/>
      <protection/>
    </xf>
    <xf numFmtId="3" fontId="2" fillId="25" borderId="23" xfId="107" applyNumberFormat="1" applyFont="1" applyFill="1" applyBorder="1" applyAlignment="1">
      <alignment horizontal="center" vertical="center" wrapText="1"/>
      <protection/>
    </xf>
    <xf numFmtId="0" fontId="2" fillId="0" borderId="38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3" fontId="2" fillId="0" borderId="36" xfId="0" applyNumberFormat="1" applyFont="1" applyFill="1" applyBorder="1" applyAlignment="1">
      <alignment horizontal="center" vertical="center" wrapText="1"/>
    </xf>
    <xf numFmtId="3" fontId="2" fillId="0" borderId="37" xfId="0" applyNumberFormat="1" applyFont="1" applyFill="1" applyBorder="1" applyAlignment="1">
      <alignment horizontal="center" vertical="center" wrapText="1"/>
    </xf>
    <xf numFmtId="0" fontId="2" fillId="0" borderId="0" xfId="95" applyFont="1" applyFill="1" applyBorder="1" applyAlignment="1">
      <alignment horizontal="left" vertical="center" wrapText="1"/>
      <protection/>
    </xf>
    <xf numFmtId="3" fontId="2" fillId="0" borderId="56" xfId="95" applyNumberFormat="1" applyFont="1" applyFill="1" applyBorder="1" applyAlignment="1">
      <alignment horizontal="center" vertical="center" wrapText="1"/>
      <protection/>
    </xf>
    <xf numFmtId="3" fontId="2" fillId="0" borderId="94" xfId="95" applyNumberFormat="1" applyFont="1" applyFill="1" applyBorder="1" applyAlignment="1">
      <alignment horizontal="center" vertical="center" wrapText="1"/>
      <protection/>
    </xf>
    <xf numFmtId="3" fontId="2" fillId="0" borderId="57" xfId="95" applyNumberFormat="1" applyFont="1" applyFill="1" applyBorder="1" applyAlignment="1">
      <alignment horizontal="center" vertical="center" wrapText="1"/>
      <protection/>
    </xf>
    <xf numFmtId="3" fontId="2" fillId="0" borderId="95" xfId="95" applyNumberFormat="1" applyFont="1" applyFill="1" applyBorder="1" applyAlignment="1">
      <alignment horizontal="center" vertical="center" wrapText="1"/>
      <protection/>
    </xf>
    <xf numFmtId="3" fontId="2" fillId="0" borderId="55" xfId="95" applyNumberFormat="1" applyFont="1" applyFill="1" applyBorder="1" applyAlignment="1">
      <alignment horizontal="center" vertical="center" wrapText="1"/>
      <protection/>
    </xf>
    <xf numFmtId="3" fontId="2" fillId="0" borderId="96" xfId="95" applyNumberFormat="1" applyFont="1" applyFill="1" applyBorder="1" applyAlignment="1">
      <alignment horizontal="center" vertical="center" wrapText="1"/>
      <protection/>
    </xf>
    <xf numFmtId="3" fontId="2" fillId="0" borderId="97" xfId="95" applyNumberFormat="1" applyFont="1" applyFill="1" applyBorder="1" applyAlignment="1">
      <alignment horizontal="center" vertical="center" wrapText="1"/>
      <protection/>
    </xf>
    <xf numFmtId="3" fontId="2" fillId="0" borderId="56" xfId="95" applyNumberFormat="1" applyFont="1" applyFill="1" applyBorder="1" applyAlignment="1">
      <alignment horizontal="center" vertical="center" wrapText="1"/>
      <protection/>
    </xf>
    <xf numFmtId="3" fontId="2" fillId="0" borderId="98" xfId="95" applyNumberFormat="1" applyFont="1" applyFill="1" applyBorder="1" applyAlignment="1">
      <alignment horizontal="center" vertical="center" wrapText="1"/>
      <protection/>
    </xf>
    <xf numFmtId="3" fontId="2" fillId="0" borderId="55" xfId="95" applyNumberFormat="1" applyFont="1" applyFill="1" applyBorder="1" applyAlignment="1">
      <alignment horizontal="center" vertical="center" wrapText="1"/>
      <protection/>
    </xf>
    <xf numFmtId="3" fontId="2" fillId="0" borderId="58" xfId="95" applyNumberFormat="1" applyFont="1" applyFill="1" applyBorder="1" applyAlignment="1">
      <alignment horizontal="center" vertical="center" wrapText="1"/>
      <protection/>
    </xf>
    <xf numFmtId="3" fontId="2" fillId="0" borderId="99" xfId="95" applyNumberFormat="1" applyFont="1" applyFill="1" applyBorder="1" applyAlignment="1">
      <alignment horizontal="center" vertical="center" wrapText="1"/>
      <protection/>
    </xf>
    <xf numFmtId="3" fontId="2" fillId="0" borderId="100" xfId="95" applyNumberFormat="1" applyFont="1" applyFill="1" applyBorder="1" applyAlignment="1">
      <alignment horizontal="center" vertical="center" wrapText="1"/>
      <protection/>
    </xf>
    <xf numFmtId="3" fontId="2" fillId="0" borderId="101" xfId="95" applyNumberFormat="1" applyFont="1" applyFill="1" applyBorder="1" applyAlignment="1">
      <alignment horizontal="center" vertical="center" wrapText="1"/>
      <protection/>
    </xf>
    <xf numFmtId="3" fontId="2" fillId="0" borderId="36" xfId="95" applyNumberFormat="1" applyFont="1" applyFill="1" applyBorder="1" applyAlignment="1">
      <alignment horizontal="center" vertical="center" wrapText="1"/>
      <protection/>
    </xf>
    <xf numFmtId="3" fontId="2" fillId="0" borderId="54" xfId="95" applyNumberFormat="1" applyFont="1" applyFill="1" applyBorder="1" applyAlignment="1">
      <alignment horizontal="center" vertical="center" wrapText="1"/>
      <protection/>
    </xf>
    <xf numFmtId="3" fontId="2" fillId="0" borderId="102" xfId="95" applyNumberFormat="1" applyFont="1" applyFill="1" applyBorder="1" applyAlignment="1">
      <alignment horizontal="center" vertical="center" wrapText="1"/>
      <protection/>
    </xf>
    <xf numFmtId="3" fontId="2" fillId="0" borderId="103" xfId="95" applyNumberFormat="1" applyFont="1" applyFill="1" applyBorder="1" applyAlignment="1">
      <alignment horizontal="center" vertical="center" wrapText="1"/>
      <protection/>
    </xf>
    <xf numFmtId="3" fontId="2" fillId="0" borderId="104" xfId="95" applyNumberFormat="1" applyFont="1" applyFill="1" applyBorder="1" applyAlignment="1">
      <alignment horizontal="center" vertical="center" wrapText="1"/>
      <protection/>
    </xf>
    <xf numFmtId="3" fontId="2" fillId="0" borderId="105" xfId="95" applyNumberFormat="1" applyFont="1" applyFill="1" applyBorder="1" applyAlignment="1">
      <alignment horizontal="center" vertical="center" wrapText="1"/>
      <protection/>
    </xf>
    <xf numFmtId="3" fontId="2" fillId="0" borderId="106" xfId="95" applyNumberFormat="1" applyFont="1" applyFill="1" applyBorder="1" applyAlignment="1">
      <alignment horizontal="center" vertical="center" wrapText="1"/>
      <protection/>
    </xf>
    <xf numFmtId="3" fontId="2" fillId="0" borderId="11" xfId="95" applyNumberFormat="1" applyFont="1" applyFill="1" applyBorder="1" applyAlignment="1">
      <alignment horizontal="center" vertical="center" wrapText="1"/>
      <protection/>
    </xf>
    <xf numFmtId="3" fontId="2" fillId="0" borderId="107" xfId="95" applyNumberFormat="1" applyFont="1" applyFill="1" applyBorder="1" applyAlignment="1">
      <alignment horizontal="center" vertical="center" wrapText="1"/>
      <protection/>
    </xf>
    <xf numFmtId="0" fontId="2" fillId="0" borderId="89" xfId="95" applyFont="1" applyFill="1" applyBorder="1" applyAlignment="1">
      <alignment horizontal="center" vertical="center" wrapText="1"/>
      <protection/>
    </xf>
    <xf numFmtId="0" fontId="2" fillId="0" borderId="90" xfId="95" applyFont="1" applyFill="1" applyBorder="1" applyAlignment="1">
      <alignment horizontal="center" vertical="center" wrapText="1"/>
      <protection/>
    </xf>
    <xf numFmtId="3" fontId="2" fillId="0" borderId="0" xfId="95" applyNumberFormat="1" applyFont="1" applyFill="1" applyBorder="1" applyAlignment="1">
      <alignment horizontal="center" vertical="center" wrapText="1"/>
      <protection/>
    </xf>
    <xf numFmtId="0" fontId="2" fillId="0" borderId="53" xfId="95" applyFont="1" applyFill="1" applyBorder="1" applyAlignment="1">
      <alignment horizontal="left" vertical="top" wrapText="1"/>
      <protection/>
    </xf>
    <xf numFmtId="3" fontId="2" fillId="0" borderId="12" xfId="95" applyNumberFormat="1" applyFont="1" applyFill="1" applyBorder="1" applyAlignment="1">
      <alignment horizontal="center" vertical="center" wrapText="1"/>
      <protection/>
    </xf>
    <xf numFmtId="3" fontId="2" fillId="0" borderId="108" xfId="95" applyNumberFormat="1" applyFont="1" applyFill="1" applyBorder="1" applyAlignment="1">
      <alignment horizontal="center" vertical="center" wrapText="1"/>
      <protection/>
    </xf>
    <xf numFmtId="3" fontId="2" fillId="0" borderId="109" xfId="95" applyNumberFormat="1" applyFont="1" applyFill="1" applyBorder="1" applyAlignment="1">
      <alignment horizontal="center" vertical="center" wrapText="1"/>
      <protection/>
    </xf>
    <xf numFmtId="3" fontId="2" fillId="0" borderId="74" xfId="95" applyNumberFormat="1" applyFont="1" applyFill="1" applyBorder="1" applyAlignment="1">
      <alignment horizontal="center" vertical="center" wrapText="1"/>
      <protection/>
    </xf>
    <xf numFmtId="3" fontId="2" fillId="0" borderId="43" xfId="95" applyNumberFormat="1" applyFont="1" applyFill="1" applyBorder="1" applyAlignment="1">
      <alignment horizontal="center" vertical="center" wrapText="1"/>
      <protection/>
    </xf>
    <xf numFmtId="3" fontId="2" fillId="0" borderId="13" xfId="95" applyNumberFormat="1" applyFont="1" applyFill="1" applyBorder="1" applyAlignment="1">
      <alignment horizontal="center" vertical="center" wrapText="1"/>
      <protection/>
    </xf>
    <xf numFmtId="3" fontId="2" fillId="0" borderId="98" xfId="95" applyNumberFormat="1" applyFont="1" applyFill="1" applyBorder="1" applyAlignment="1">
      <alignment horizontal="center" vertical="center" wrapText="1"/>
      <protection/>
    </xf>
    <xf numFmtId="3" fontId="2" fillId="0" borderId="110" xfId="95" applyNumberFormat="1" applyFont="1" applyFill="1" applyBorder="1" applyAlignment="1">
      <alignment horizontal="center" vertical="center" wrapText="1"/>
      <protection/>
    </xf>
    <xf numFmtId="3" fontId="2" fillId="0" borderId="59" xfId="95" applyNumberFormat="1" applyFont="1" applyFill="1" applyBorder="1" applyAlignment="1">
      <alignment horizontal="center" vertical="center" wrapText="1"/>
      <protection/>
    </xf>
    <xf numFmtId="3" fontId="2" fillId="0" borderId="96" xfId="95" applyNumberFormat="1" applyFont="1" applyFill="1" applyBorder="1" applyAlignment="1">
      <alignment horizontal="center" vertical="center" wrapText="1"/>
      <protection/>
    </xf>
    <xf numFmtId="3" fontId="2" fillId="0" borderId="97" xfId="95" applyNumberFormat="1" applyFont="1" applyFill="1" applyBorder="1" applyAlignment="1">
      <alignment horizontal="center" vertical="center" wrapText="1"/>
      <protection/>
    </xf>
    <xf numFmtId="3" fontId="2" fillId="0" borderId="111" xfId="95" applyNumberFormat="1" applyFont="1" applyFill="1" applyBorder="1" applyAlignment="1">
      <alignment horizontal="center" vertical="center" wrapText="1"/>
      <protection/>
    </xf>
    <xf numFmtId="3" fontId="2" fillId="0" borderId="112" xfId="95" applyNumberFormat="1" applyFont="1" applyFill="1" applyBorder="1" applyAlignment="1">
      <alignment horizontal="center" vertical="center" wrapText="1"/>
      <protection/>
    </xf>
    <xf numFmtId="3" fontId="2" fillId="0" borderId="113" xfId="95" applyNumberFormat="1" applyFont="1" applyFill="1" applyBorder="1" applyAlignment="1">
      <alignment horizontal="center" vertical="center" wrapText="1"/>
      <protection/>
    </xf>
    <xf numFmtId="3" fontId="2" fillId="25" borderId="80" xfId="95" applyNumberFormat="1" applyFont="1" applyFill="1" applyBorder="1" applyAlignment="1">
      <alignment horizontal="center" vertical="center" wrapText="1"/>
      <protection/>
    </xf>
    <xf numFmtId="3" fontId="2" fillId="25" borderId="81" xfId="95" applyNumberFormat="1" applyFont="1" applyFill="1" applyBorder="1" applyAlignment="1">
      <alignment horizontal="center" vertical="center" wrapText="1"/>
      <protection/>
    </xf>
    <xf numFmtId="0" fontId="2" fillId="25" borderId="0" xfId="95" applyFont="1" applyFill="1" applyAlignment="1">
      <alignment horizontal="left" vertical="top" wrapText="1"/>
      <protection/>
    </xf>
    <xf numFmtId="0" fontId="29" fillId="26" borderId="52" xfId="0" applyFont="1" applyFill="1" applyBorder="1" applyAlignment="1">
      <alignment horizontal="center" vertical="center" wrapText="1"/>
    </xf>
    <xf numFmtId="0" fontId="29" fillId="26" borderId="52" xfId="0" applyFont="1" applyFill="1" applyBorder="1" applyAlignment="1">
      <alignment horizontal="center" vertical="center" wrapText="1"/>
    </xf>
    <xf numFmtId="3" fontId="2" fillId="26" borderId="52" xfId="95" applyNumberFormat="1" applyFont="1" applyFill="1" applyBorder="1" applyAlignment="1">
      <alignment horizontal="center" vertical="center" wrapText="1"/>
      <protection/>
    </xf>
    <xf numFmtId="3" fontId="2" fillId="26" borderId="52" xfId="95" applyNumberFormat="1" applyFont="1" applyFill="1" applyBorder="1" applyAlignment="1">
      <alignment horizontal="center" vertical="center" wrapText="1"/>
      <protection/>
    </xf>
    <xf numFmtId="3" fontId="2" fillId="25" borderId="49" xfId="95" applyNumberFormat="1" applyFont="1" applyFill="1" applyBorder="1" applyAlignment="1">
      <alignment horizontal="center" vertical="center" wrapText="1"/>
      <protection/>
    </xf>
    <xf numFmtId="3" fontId="2" fillId="25" borderId="79" xfId="95" applyNumberFormat="1" applyFont="1" applyFill="1" applyBorder="1" applyAlignment="1">
      <alignment horizontal="center" vertical="center" wrapText="1"/>
      <protection/>
    </xf>
    <xf numFmtId="3" fontId="2" fillId="25" borderId="20" xfId="95" applyNumberFormat="1" applyFont="1" applyFill="1" applyBorder="1" applyAlignment="1">
      <alignment horizontal="center" vertical="center" wrapText="1"/>
      <protection/>
    </xf>
    <xf numFmtId="3" fontId="2" fillId="25" borderId="79" xfId="100" applyNumberFormat="1" applyFont="1" applyFill="1" applyBorder="1" applyAlignment="1">
      <alignment horizontal="center" vertical="center" wrapText="1"/>
      <protection/>
    </xf>
    <xf numFmtId="3" fontId="2" fillId="25" borderId="39" xfId="100" applyNumberFormat="1" applyFont="1" applyFill="1" applyBorder="1" applyAlignment="1">
      <alignment horizontal="center" vertical="center" wrapText="1"/>
      <protection/>
    </xf>
    <xf numFmtId="3" fontId="2" fillId="25" borderId="49" xfId="100" applyNumberFormat="1" applyFont="1" applyFill="1" applyBorder="1" applyAlignment="1">
      <alignment horizontal="center" vertical="center" wrapText="1"/>
      <protection/>
    </xf>
    <xf numFmtId="3" fontId="2" fillId="25" borderId="38" xfId="100" applyNumberFormat="1" applyFont="1" applyFill="1" applyBorder="1" applyAlignment="1">
      <alignment horizontal="center" vertical="center" wrapText="1"/>
      <protection/>
    </xf>
    <xf numFmtId="3" fontId="2" fillId="25" borderId="85" xfId="100" applyNumberFormat="1" applyFont="1" applyFill="1" applyBorder="1" applyAlignment="1">
      <alignment horizontal="center" vertical="center" wrapText="1"/>
      <protection/>
    </xf>
    <xf numFmtId="3" fontId="2" fillId="25" borderId="34" xfId="100" applyNumberFormat="1" applyFont="1" applyFill="1" applyBorder="1" applyAlignment="1">
      <alignment horizontal="center" vertical="center" wrapText="1"/>
      <protection/>
    </xf>
    <xf numFmtId="0" fontId="2" fillId="25" borderId="0" xfId="100" applyFont="1" applyFill="1" applyAlignment="1">
      <alignment horizontal="left" vertical="center" wrapText="1"/>
      <protection/>
    </xf>
    <xf numFmtId="3" fontId="2" fillId="25" borderId="44" xfId="100" applyNumberFormat="1" applyFont="1" applyFill="1" applyBorder="1" applyAlignment="1">
      <alignment horizontal="center" vertical="center" wrapText="1"/>
      <protection/>
    </xf>
    <xf numFmtId="3" fontId="2" fillId="25" borderId="29" xfId="100" applyNumberFormat="1" applyFont="1" applyFill="1" applyBorder="1" applyAlignment="1">
      <alignment horizontal="center" vertical="center" wrapText="1"/>
      <protection/>
    </xf>
    <xf numFmtId="0" fontId="2" fillId="25" borderId="79" xfId="100" applyFont="1" applyFill="1" applyBorder="1" applyAlignment="1">
      <alignment horizontal="center" vertical="center" wrapText="1"/>
      <protection/>
    </xf>
    <xf numFmtId="0" fontId="2" fillId="25" borderId="80" xfId="100" applyFont="1" applyFill="1" applyBorder="1" applyAlignment="1">
      <alignment horizontal="center" vertical="center" wrapText="1"/>
      <protection/>
    </xf>
    <xf numFmtId="0" fontId="2" fillId="25" borderId="81" xfId="100" applyFont="1" applyFill="1" applyBorder="1" applyAlignment="1">
      <alignment horizontal="center" vertical="center" wrapText="1"/>
      <protection/>
    </xf>
    <xf numFmtId="3" fontId="2" fillId="25" borderId="23" xfId="100" applyNumberFormat="1" applyFont="1" applyFill="1" applyBorder="1" applyAlignment="1">
      <alignment horizontal="center" vertical="center" wrapText="1"/>
      <protection/>
    </xf>
    <xf numFmtId="0" fontId="2" fillId="25" borderId="19" xfId="100" applyFont="1" applyFill="1" applyBorder="1" applyAlignment="1">
      <alignment horizontal="center" vertical="center" wrapText="1"/>
      <protection/>
    </xf>
    <xf numFmtId="3" fontId="2" fillId="25" borderId="114" xfId="100" applyNumberFormat="1" applyFont="1" applyFill="1" applyBorder="1" applyAlignment="1">
      <alignment horizontal="center" vertical="center" wrapText="1"/>
      <protection/>
    </xf>
    <xf numFmtId="3" fontId="2" fillId="25" borderId="48" xfId="100" applyNumberFormat="1" applyFont="1" applyFill="1" applyBorder="1" applyAlignment="1">
      <alignment horizontal="center" vertical="center" wrapText="1"/>
      <protection/>
    </xf>
    <xf numFmtId="3" fontId="2" fillId="25" borderId="52" xfId="100" applyNumberFormat="1" applyFont="1" applyFill="1" applyBorder="1" applyAlignment="1">
      <alignment horizontal="center" vertical="center" wrapText="1"/>
      <protection/>
    </xf>
    <xf numFmtId="0" fontId="29" fillId="25" borderId="48" xfId="0" applyFont="1" applyFill="1" applyBorder="1" applyAlignment="1">
      <alignment horizontal="center" vertical="center" wrapText="1"/>
    </xf>
    <xf numFmtId="0" fontId="29" fillId="25" borderId="35" xfId="0" applyFont="1" applyFill="1" applyBorder="1" applyAlignment="1">
      <alignment horizontal="center" vertical="center" wrapText="1"/>
    </xf>
    <xf numFmtId="0" fontId="2" fillId="25" borderId="115" xfId="100" applyFont="1" applyFill="1" applyBorder="1" applyAlignment="1">
      <alignment horizontal="center" vertical="center" wrapText="1"/>
      <protection/>
    </xf>
    <xf numFmtId="0" fontId="2" fillId="25" borderId="116" xfId="100" applyFont="1" applyFill="1" applyBorder="1" applyAlignment="1">
      <alignment horizontal="center" vertical="center" wrapText="1"/>
      <protection/>
    </xf>
    <xf numFmtId="3" fontId="2" fillId="25" borderId="117" xfId="100" applyNumberFormat="1" applyFont="1" applyFill="1" applyBorder="1" applyAlignment="1">
      <alignment horizontal="center" vertical="center" wrapText="1"/>
      <protection/>
    </xf>
    <xf numFmtId="3" fontId="2" fillId="25" borderId="115" xfId="100" applyNumberFormat="1" applyFont="1" applyFill="1" applyBorder="1" applyAlignment="1">
      <alignment horizontal="center" vertical="center" wrapText="1"/>
      <protection/>
    </xf>
    <xf numFmtId="3" fontId="2" fillId="25" borderId="118" xfId="100" applyNumberFormat="1" applyFont="1" applyFill="1" applyBorder="1" applyAlignment="1">
      <alignment horizontal="center" vertical="center" wrapText="1"/>
      <protection/>
    </xf>
    <xf numFmtId="0" fontId="39" fillId="25" borderId="0" xfId="102" applyFont="1" applyFill="1" applyBorder="1" applyAlignment="1">
      <alignment horizontal="left" vertical="center"/>
      <protection/>
    </xf>
    <xf numFmtId="0" fontId="39" fillId="25" borderId="0" xfId="102" applyFont="1" applyFill="1" applyBorder="1" applyAlignment="1">
      <alignment horizontal="left" vertical="center" wrapText="1"/>
      <protection/>
    </xf>
    <xf numFmtId="0" fontId="39" fillId="25" borderId="0" xfId="0" applyFont="1" applyFill="1" applyAlignment="1">
      <alignment horizontal="left" wrapText="1"/>
    </xf>
    <xf numFmtId="0" fontId="2" fillId="25" borderId="0" xfId="0" applyFont="1" applyFill="1" applyAlignment="1">
      <alignment horizontal="left" wrapText="1"/>
    </xf>
    <xf numFmtId="3" fontId="2" fillId="25" borderId="52" xfId="0" applyNumberFormat="1" applyFont="1" applyFill="1" applyBorder="1" applyAlignment="1">
      <alignment horizontal="center" vertical="center" wrapText="1"/>
    </xf>
    <xf numFmtId="3" fontId="2" fillId="24" borderId="52" xfId="0" applyNumberFormat="1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left"/>
    </xf>
    <xf numFmtId="3" fontId="2" fillId="0" borderId="52" xfId="0" applyNumberFormat="1" applyFont="1" applyFill="1" applyBorder="1" applyAlignment="1">
      <alignment horizontal="center" vertical="center" wrapText="1"/>
    </xf>
    <xf numFmtId="0" fontId="2" fillId="25" borderId="49" xfId="0" applyFont="1" applyFill="1" applyBorder="1" applyAlignment="1">
      <alignment horizontal="center" vertical="center" wrapText="1"/>
    </xf>
    <xf numFmtId="0" fontId="2" fillId="25" borderId="30" xfId="0" applyFont="1" applyFill="1" applyBorder="1" applyAlignment="1">
      <alignment horizontal="center" vertical="center" wrapText="1"/>
    </xf>
    <xf numFmtId="0" fontId="2" fillId="25" borderId="80" xfId="0" applyFont="1" applyFill="1" applyBorder="1" applyAlignment="1">
      <alignment horizontal="center" vertical="center" wrapText="1"/>
    </xf>
    <xf numFmtId="0" fontId="2" fillId="25" borderId="40" xfId="0" applyFont="1" applyFill="1" applyBorder="1" applyAlignment="1">
      <alignment horizontal="center" vertical="center" wrapText="1"/>
    </xf>
    <xf numFmtId="0" fontId="3" fillId="25" borderId="0" xfId="0" applyFont="1" applyFill="1" applyAlignment="1">
      <alignment horizontal="center"/>
    </xf>
    <xf numFmtId="0" fontId="0" fillId="25" borderId="0" xfId="0" applyFont="1" applyFill="1" applyAlignment="1">
      <alignment horizontal="center"/>
    </xf>
    <xf numFmtId="0" fontId="2" fillId="25" borderId="52" xfId="99" applyFont="1" applyFill="1" applyBorder="1" applyAlignment="1">
      <alignment horizontal="center" vertical="center" wrapText="1"/>
      <protection/>
    </xf>
    <xf numFmtId="0" fontId="2" fillId="25" borderId="52" xfId="99" applyFont="1" applyFill="1" applyBorder="1" applyAlignment="1">
      <alignment horizontal="center" vertical="center" wrapText="1"/>
      <protection/>
    </xf>
    <xf numFmtId="0" fontId="2" fillId="25" borderId="52" xfId="88" applyFont="1" applyFill="1" applyBorder="1" applyAlignment="1">
      <alignment horizontal="center" vertical="center" wrapText="1"/>
    </xf>
    <xf numFmtId="0" fontId="2" fillId="25" borderId="38" xfId="102" applyFont="1" applyFill="1" applyBorder="1" applyAlignment="1">
      <alignment horizontal="center" vertical="center" wrapText="1"/>
      <protection/>
    </xf>
    <xf numFmtId="0" fontId="2" fillId="25" borderId="85" xfId="102" applyFont="1" applyFill="1" applyBorder="1" applyAlignment="1">
      <alignment horizontal="center" vertical="center" wrapText="1"/>
      <protection/>
    </xf>
    <xf numFmtId="0" fontId="2" fillId="25" borderId="34" xfId="102" applyFont="1" applyFill="1" applyBorder="1" applyAlignment="1">
      <alignment horizontal="center" vertical="center" wrapText="1"/>
      <protection/>
    </xf>
    <xf numFmtId="0" fontId="2" fillId="25" borderId="11" xfId="102" applyFont="1" applyFill="1" applyBorder="1" applyAlignment="1">
      <alignment horizontal="center" vertical="center" wrapText="1"/>
      <protection/>
    </xf>
    <xf numFmtId="0" fontId="2" fillId="25" borderId="12" xfId="102" applyFont="1" applyFill="1" applyBorder="1" applyAlignment="1">
      <alignment horizontal="center" vertical="center" wrapText="1"/>
      <protection/>
    </xf>
    <xf numFmtId="0" fontId="2" fillId="25" borderId="13" xfId="102" applyFont="1" applyFill="1" applyBorder="1" applyAlignment="1">
      <alignment horizontal="center" vertical="center" wrapText="1"/>
      <protection/>
    </xf>
    <xf numFmtId="0" fontId="2" fillId="25" borderId="77" xfId="102" applyFont="1" applyFill="1" applyBorder="1" applyAlignment="1">
      <alignment horizontal="center" vertical="center" wrapText="1"/>
      <protection/>
    </xf>
    <xf numFmtId="0" fontId="2" fillId="25" borderId="53" xfId="102" applyFont="1" applyFill="1" applyBorder="1" applyAlignment="1">
      <alignment horizontal="center" vertical="center" wrapText="1"/>
      <protection/>
    </xf>
    <xf numFmtId="0" fontId="2" fillId="25" borderId="41" xfId="102" applyFont="1" applyFill="1" applyBorder="1" applyAlignment="1">
      <alignment horizontal="center" vertical="center" wrapText="1"/>
      <protection/>
    </xf>
    <xf numFmtId="0" fontId="2" fillId="25" borderId="11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/>
    </xf>
    <xf numFmtId="0" fontId="2" fillId="25" borderId="77" xfId="0" applyFont="1" applyFill="1" applyBorder="1" applyAlignment="1">
      <alignment horizontal="center" vertical="center"/>
    </xf>
    <xf numFmtId="0" fontId="2" fillId="25" borderId="41" xfId="0" applyFont="1" applyFill="1" applyBorder="1" applyAlignment="1">
      <alignment horizontal="center" vertical="center"/>
    </xf>
    <xf numFmtId="0" fontId="2" fillId="25" borderId="36" xfId="102" applyFont="1" applyFill="1" applyBorder="1" applyAlignment="1">
      <alignment horizontal="center" vertical="center" wrapText="1"/>
      <protection/>
    </xf>
    <xf numFmtId="0" fontId="2" fillId="25" borderId="33" xfId="102" applyFont="1" applyFill="1" applyBorder="1" applyAlignment="1">
      <alignment horizontal="center" vertical="center" wrapText="1"/>
      <protection/>
    </xf>
    <xf numFmtId="0" fontId="2" fillId="25" borderId="11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" fillId="25" borderId="77" xfId="0" applyFont="1" applyFill="1" applyBorder="1" applyAlignment="1">
      <alignment horizontal="center" vertical="center" wrapText="1"/>
    </xf>
    <xf numFmtId="0" fontId="2" fillId="25" borderId="41" xfId="0" applyFont="1" applyFill="1" applyBorder="1" applyAlignment="1">
      <alignment horizontal="center" vertical="center" wrapText="1"/>
    </xf>
    <xf numFmtId="0" fontId="2" fillId="25" borderId="37" xfId="102" applyFont="1" applyFill="1" applyBorder="1" applyAlignment="1">
      <alignment horizontal="center" vertical="center" wrapText="1"/>
      <protection/>
    </xf>
    <xf numFmtId="0" fontId="2" fillId="25" borderId="0" xfId="102" applyFont="1" applyFill="1" applyBorder="1" applyAlignment="1">
      <alignment horizontal="center" vertical="center" wrapText="1"/>
      <protection/>
    </xf>
    <xf numFmtId="0" fontId="2" fillId="0" borderId="0" xfId="96" applyFont="1" applyFill="1" applyAlignment="1">
      <alignment wrapText="1"/>
      <protection/>
    </xf>
    <xf numFmtId="0" fontId="3" fillId="0" borderId="0" xfId="0" applyFont="1" applyFill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center" vertical="center" wrapText="1"/>
    </xf>
    <xf numFmtId="0" fontId="2" fillId="24" borderId="77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4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vertical="center" wrapText="1"/>
    </xf>
    <xf numFmtId="0" fontId="2" fillId="0" borderId="85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5" fillId="24" borderId="0" xfId="0" applyFont="1" applyFill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" fontId="42" fillId="25" borderId="0" xfId="0" applyNumberFormat="1" applyFont="1" applyFill="1" applyAlignment="1">
      <alignment horizontal="center"/>
    </xf>
    <xf numFmtId="0" fontId="2" fillId="24" borderId="36" xfId="0" applyFont="1" applyFill="1" applyBorder="1" applyAlignment="1">
      <alignment horizontal="center" vertical="center" wrapText="1"/>
    </xf>
    <xf numFmtId="0" fontId="2" fillId="24" borderId="33" xfId="0" applyFont="1" applyFill="1" applyBorder="1" applyAlignment="1">
      <alignment horizontal="center" vertical="center" wrapText="1"/>
    </xf>
    <xf numFmtId="0" fontId="2" fillId="24" borderId="37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center" vertical="center" wrapText="1"/>
    </xf>
    <xf numFmtId="0" fontId="2" fillId="24" borderId="34" xfId="0" applyFont="1" applyFill="1" applyBorder="1" applyAlignment="1">
      <alignment horizontal="center" vertical="center" wrapText="1"/>
    </xf>
    <xf numFmtId="0" fontId="2" fillId="24" borderId="85" xfId="0" applyFont="1" applyFill="1" applyBorder="1" applyAlignment="1">
      <alignment horizontal="center" vertical="center" wrapText="1"/>
    </xf>
  </cellXfs>
  <cellStyles count="10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3" xfId="98"/>
    <cellStyle name="Normal 4" xfId="99"/>
    <cellStyle name="Normal 5" xfId="100"/>
    <cellStyle name="Normal 5 2" xfId="101"/>
    <cellStyle name="Normal 6" xfId="102"/>
    <cellStyle name="Normal 6 2" xfId="103"/>
    <cellStyle name="Normal 6 3" xfId="104"/>
    <cellStyle name="Normal 7" xfId="105"/>
    <cellStyle name="Normal 8" xfId="106"/>
    <cellStyle name="Normal_Foaie de lucru din cnas" xfId="107"/>
    <cellStyle name="Note" xfId="108"/>
    <cellStyle name="Note 2" xfId="109"/>
    <cellStyle name="Output" xfId="110"/>
    <cellStyle name="Output 2" xfId="111"/>
    <cellStyle name="Percent" xfId="112"/>
    <cellStyle name="Title" xfId="113"/>
    <cellStyle name="Title 2" xfId="114"/>
    <cellStyle name="Total" xfId="115"/>
    <cellStyle name="Total 2" xfId="116"/>
    <cellStyle name="Warning Text" xfId="117"/>
    <cellStyle name="Warning Text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melia.hingu\Desktop\2022\indicatori%20PNS%202022\VN%2006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DIO"/>
      <sheetName val="ONCOLOGIE 1"/>
      <sheetName val="ONCOLOGIE 2-REC SAN"/>
      <sheetName val="ONCOLOGIE 3-LAM"/>
      <sheetName val="ONCOLOGIE 4-RADIOTERAPIE"/>
      <sheetName val="ONCOLOGIE 5-TUMORI SOLIDE"/>
      <sheetName val="SURDITATE"/>
      <sheetName val="DIABET 1"/>
      <sheetName val="DIABET 2"/>
      <sheetName val="DIABET 3"/>
      <sheetName val="DIABET 4"/>
      <sheetName val="SCLEROZA"/>
      <sheetName val="HEMOFILIE"/>
      <sheetName val="BOLI RARE"/>
      <sheetName val="SAN MINT"/>
      <sheetName val="ENDOCRINE 1"/>
      <sheetName val="ENDOCRINE 2"/>
      <sheetName val="ORTOPEDIE"/>
      <sheetName val="TRANSPLANT 1"/>
      <sheetName val="TRANSPLANT 2 "/>
      <sheetName val="DIALIZA "/>
      <sheetName val="INSUFICIENTA HEPATICA"/>
      <sheetName val="RADIO INTERVENTIONALA "/>
      <sheetName val="EPILEPSIE"/>
      <sheetName val="HIDROCEFALIE"/>
      <sheetName val="DURERE NEUROPATĂ"/>
      <sheetName val="PET "/>
      <sheetName val="COST VOLUM"/>
      <sheetName val="OUG 15"/>
      <sheetName val="INDICATORI"/>
    </sheetNames>
    <sheetDataSet>
      <sheetData sheetId="12">
        <row r="2">
          <cell r="A2" t="str">
            <v>CASA DE ASIGURĂRI DE SĂNĂTATE VRANCEA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U40"/>
  <sheetViews>
    <sheetView zoomScalePageLayoutView="0" workbookViewId="0" topLeftCell="A16">
      <selection activeCell="H42" sqref="H42"/>
    </sheetView>
  </sheetViews>
  <sheetFormatPr defaultColWidth="9.140625" defaultRowHeight="12.75"/>
  <cols>
    <col min="1" max="1" width="9.8515625" style="5" customWidth="1"/>
    <col min="2" max="2" width="13.421875" style="5" customWidth="1"/>
    <col min="3" max="4" width="12.421875" style="5" customWidth="1"/>
    <col min="5" max="5" width="10.8515625" style="5" customWidth="1"/>
    <col min="6" max="6" width="13.7109375" style="5" customWidth="1"/>
    <col min="7" max="7" width="10.7109375" style="5" customWidth="1"/>
    <col min="8" max="8" width="11.8515625" style="5" customWidth="1"/>
    <col min="9" max="10" width="8.8515625" style="5" customWidth="1"/>
    <col min="11" max="11" width="11.421875" style="5" customWidth="1"/>
    <col min="12" max="16384" width="8.8515625" style="5" customWidth="1"/>
  </cols>
  <sheetData>
    <row r="1" ht="11.25">
      <c r="A1" s="6" t="s">
        <v>213</v>
      </c>
    </row>
    <row r="2" spans="1:39" ht="11.25">
      <c r="A2" s="11" t="s">
        <v>136</v>
      </c>
      <c r="B2" s="32"/>
      <c r="C2" s="32"/>
      <c r="D2" s="32"/>
      <c r="E2" s="27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</row>
    <row r="3" spans="1:39" ht="30" customHeight="1">
      <c r="A3" s="572" t="s">
        <v>42</v>
      </c>
      <c r="B3" s="572"/>
      <c r="C3" s="572"/>
      <c r="D3" s="572"/>
      <c r="E3" s="572"/>
      <c r="F3" s="572"/>
      <c r="G3" s="572"/>
      <c r="H3" s="57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</row>
    <row r="4" spans="1:39" ht="11.25">
      <c r="A4" s="4" t="s">
        <v>489</v>
      </c>
      <c r="B4" s="108"/>
      <c r="C4" s="108"/>
      <c r="D4" s="108"/>
      <c r="E4" s="108"/>
      <c r="F4" s="108"/>
      <c r="G4" s="108"/>
      <c r="H4" s="108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</row>
    <row r="5" spans="1:39" ht="11.25">
      <c r="A5" s="32" t="s">
        <v>361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</row>
    <row r="6" spans="1:39" ht="11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</row>
    <row r="7" spans="1:39" ht="12" thickBo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</row>
    <row r="8" spans="1:47" ht="12" thickBot="1">
      <c r="A8" s="28" t="s">
        <v>0</v>
      </c>
      <c r="B8" s="29"/>
      <c r="C8" s="29"/>
      <c r="D8" s="29"/>
      <c r="E8" s="29"/>
      <c r="F8" s="29"/>
      <c r="G8" s="30"/>
      <c r="H8" s="31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</row>
    <row r="9" spans="1:26" ht="24" customHeight="1" thickBot="1">
      <c r="A9" s="575" t="s">
        <v>503</v>
      </c>
      <c r="B9" s="576"/>
      <c r="C9" s="576"/>
      <c r="D9" s="576"/>
      <c r="E9" s="576"/>
      <c r="F9" s="576"/>
      <c r="G9" s="577"/>
      <c r="H9" s="578" t="s">
        <v>43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4.25" customHeight="1">
      <c r="A10" s="564" t="s">
        <v>45</v>
      </c>
      <c r="B10" s="565"/>
      <c r="C10" s="565"/>
      <c r="D10" s="565" t="s">
        <v>46</v>
      </c>
      <c r="E10" s="565"/>
      <c r="F10" s="565"/>
      <c r="G10" s="569" t="s">
        <v>116</v>
      </c>
      <c r="H10" s="579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29.25" customHeight="1" thickBot="1">
      <c r="A11" s="566"/>
      <c r="B11" s="567"/>
      <c r="C11" s="567"/>
      <c r="D11" s="567"/>
      <c r="E11" s="567"/>
      <c r="F11" s="567"/>
      <c r="G11" s="569"/>
      <c r="H11" s="579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34.5" thickBot="1">
      <c r="A12" s="33" t="s">
        <v>117</v>
      </c>
      <c r="B12" s="34" t="s">
        <v>118</v>
      </c>
      <c r="C12" s="34" t="s">
        <v>260</v>
      </c>
      <c r="D12" s="34" t="s">
        <v>117</v>
      </c>
      <c r="E12" s="34" t="s">
        <v>118</v>
      </c>
      <c r="F12" s="34" t="s">
        <v>260</v>
      </c>
      <c r="G12" s="570"/>
      <c r="H12" s="580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6.5" customHeight="1" thickBot="1">
      <c r="A13" s="33" t="s">
        <v>261</v>
      </c>
      <c r="B13" s="34" t="s">
        <v>262</v>
      </c>
      <c r="C13" s="34" t="s">
        <v>250</v>
      </c>
      <c r="D13" s="34" t="s">
        <v>251</v>
      </c>
      <c r="E13" s="34" t="s">
        <v>252</v>
      </c>
      <c r="F13" s="34" t="s">
        <v>263</v>
      </c>
      <c r="G13" s="34" t="s">
        <v>253</v>
      </c>
      <c r="H13" s="35" t="s">
        <v>254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2" thickBot="1">
      <c r="A14" s="36">
        <v>468</v>
      </c>
      <c r="B14" s="99">
        <v>873</v>
      </c>
      <c r="C14" s="99">
        <v>1122</v>
      </c>
      <c r="D14" s="99">
        <v>70</v>
      </c>
      <c r="E14" s="99">
        <v>136</v>
      </c>
      <c r="F14" s="99">
        <v>196</v>
      </c>
      <c r="G14" s="99">
        <v>0</v>
      </c>
      <c r="H14" s="101">
        <v>1215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41" ht="13.5" customHeight="1">
      <c r="A15" s="37"/>
      <c r="B15" s="37"/>
      <c r="C15" s="37"/>
      <c r="D15" s="37"/>
      <c r="E15" s="37"/>
      <c r="F15" s="37"/>
      <c r="G15" s="37"/>
      <c r="H15" s="38"/>
      <c r="I15" s="37"/>
      <c r="J15" s="37"/>
      <c r="K15" s="39"/>
      <c r="L15" s="39"/>
      <c r="M15" s="39"/>
      <c r="N15" s="39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</row>
    <row r="16" spans="1:41" s="218" customFormat="1" ht="13.5" customHeight="1">
      <c r="A16" s="437"/>
      <c r="B16" s="437"/>
      <c r="C16" s="437"/>
      <c r="D16" s="437"/>
      <c r="E16" s="437"/>
      <c r="F16" s="437"/>
      <c r="G16" s="437"/>
      <c r="H16" s="438"/>
      <c r="I16" s="437"/>
      <c r="J16" s="437"/>
      <c r="K16" s="439"/>
      <c r="L16" s="439"/>
      <c r="M16" s="439"/>
      <c r="N16" s="439"/>
      <c r="O16" s="440"/>
      <c r="P16" s="440"/>
      <c r="Q16" s="440"/>
      <c r="R16" s="440"/>
      <c r="S16" s="440"/>
      <c r="T16" s="440"/>
      <c r="U16" s="440"/>
      <c r="V16" s="440"/>
      <c r="W16" s="440"/>
      <c r="X16" s="440"/>
      <c r="Y16" s="440"/>
      <c r="Z16" s="440"/>
      <c r="AA16" s="440"/>
      <c r="AB16" s="440"/>
      <c r="AC16" s="440"/>
      <c r="AD16" s="440"/>
      <c r="AE16" s="440"/>
      <c r="AF16" s="440"/>
      <c r="AG16" s="440"/>
      <c r="AH16" s="440"/>
      <c r="AI16" s="440"/>
      <c r="AJ16" s="440"/>
      <c r="AK16" s="440"/>
      <c r="AL16" s="440"/>
      <c r="AM16" s="440"/>
      <c r="AN16" s="440"/>
      <c r="AO16" s="440"/>
    </row>
    <row r="17" spans="1:41" s="218" customFormat="1" ht="17.25" customHeight="1">
      <c r="A17" s="437"/>
      <c r="B17" s="437"/>
      <c r="C17" s="437"/>
      <c r="D17" s="437"/>
      <c r="E17" s="437"/>
      <c r="I17" s="437"/>
      <c r="J17" s="437"/>
      <c r="K17" s="439"/>
      <c r="L17" s="439"/>
      <c r="M17" s="439"/>
      <c r="N17" s="439"/>
      <c r="O17" s="440"/>
      <c r="P17" s="440"/>
      <c r="Q17" s="440"/>
      <c r="R17" s="440"/>
      <c r="S17" s="440"/>
      <c r="T17" s="440"/>
      <c r="U17" s="440"/>
      <c r="V17" s="440"/>
      <c r="W17" s="440"/>
      <c r="X17" s="440"/>
      <c r="Y17" s="440"/>
      <c r="Z17" s="440"/>
      <c r="AA17" s="440"/>
      <c r="AB17" s="440"/>
      <c r="AC17" s="440"/>
      <c r="AD17" s="440"/>
      <c r="AE17" s="440"/>
      <c r="AF17" s="440"/>
      <c r="AG17" s="440"/>
      <c r="AH17" s="440"/>
      <c r="AI17" s="440"/>
      <c r="AJ17" s="440"/>
      <c r="AK17" s="440"/>
      <c r="AL17" s="440"/>
      <c r="AM17" s="440"/>
      <c r="AN17" s="440"/>
      <c r="AO17" s="440"/>
    </row>
    <row r="18" spans="1:41" s="218" customFormat="1" ht="13.5" customHeight="1" thickBot="1">
      <c r="A18" s="441" t="s">
        <v>518</v>
      </c>
      <c r="B18" s="437"/>
      <c r="C18" s="437"/>
      <c r="D18" s="437"/>
      <c r="E18" s="437"/>
      <c r="I18" s="437"/>
      <c r="J18" s="437"/>
      <c r="K18" s="439"/>
      <c r="L18" s="439"/>
      <c r="M18" s="439"/>
      <c r="N18" s="439"/>
      <c r="O18" s="440"/>
      <c r="P18" s="440"/>
      <c r="Q18" s="440"/>
      <c r="R18" s="440"/>
      <c r="S18" s="440"/>
      <c r="T18" s="440"/>
      <c r="U18" s="440"/>
      <c r="V18" s="440"/>
      <c r="W18" s="440"/>
      <c r="X18" s="440"/>
      <c r="Y18" s="440"/>
      <c r="Z18" s="440"/>
      <c r="AA18" s="440"/>
      <c r="AB18" s="440"/>
      <c r="AC18" s="440"/>
      <c r="AD18" s="440"/>
      <c r="AE18" s="440"/>
      <c r="AF18" s="440"/>
      <c r="AG18" s="440"/>
      <c r="AH18" s="440"/>
      <c r="AI18" s="440"/>
      <c r="AJ18" s="440"/>
      <c r="AK18" s="440"/>
      <c r="AL18" s="440"/>
      <c r="AM18" s="440"/>
      <c r="AN18" s="440"/>
      <c r="AO18" s="440"/>
    </row>
    <row r="19" spans="1:41" s="218" customFormat="1" ht="13.5" customHeight="1">
      <c r="A19" s="561" t="s">
        <v>44</v>
      </c>
      <c r="B19" s="561"/>
      <c r="C19" s="561"/>
      <c r="D19" s="561"/>
      <c r="E19" s="561"/>
      <c r="F19" s="561"/>
      <c r="G19" s="561"/>
      <c r="H19" s="562" t="s">
        <v>275</v>
      </c>
      <c r="I19" s="437"/>
      <c r="J19" s="437"/>
      <c r="K19" s="439"/>
      <c r="L19" s="439"/>
      <c r="M19" s="439"/>
      <c r="N19" s="439"/>
      <c r="O19" s="440"/>
      <c r="P19" s="440"/>
      <c r="Q19" s="440"/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C19" s="440"/>
      <c r="AD19" s="440"/>
      <c r="AE19" s="440"/>
      <c r="AF19" s="440"/>
      <c r="AG19" s="440"/>
      <c r="AH19" s="440"/>
      <c r="AI19" s="440"/>
      <c r="AJ19" s="440"/>
      <c r="AK19" s="440"/>
      <c r="AL19" s="440"/>
      <c r="AM19" s="440"/>
      <c r="AN19" s="440"/>
      <c r="AO19" s="440"/>
    </row>
    <row r="20" spans="1:41" s="218" customFormat="1" ht="23.25" customHeight="1">
      <c r="A20" s="571" t="s">
        <v>45</v>
      </c>
      <c r="B20" s="558"/>
      <c r="C20" s="559"/>
      <c r="D20" s="556" t="s">
        <v>46</v>
      </c>
      <c r="E20" s="556"/>
      <c r="F20" s="556"/>
      <c r="G20" s="573" t="s">
        <v>116</v>
      </c>
      <c r="H20" s="563"/>
      <c r="I20" s="437"/>
      <c r="J20" s="437"/>
      <c r="K20" s="439"/>
      <c r="L20" s="439"/>
      <c r="M20" s="439"/>
      <c r="N20" s="439"/>
      <c r="O20" s="440"/>
      <c r="P20" s="440"/>
      <c r="Q20" s="440"/>
      <c r="R20" s="440"/>
      <c r="S20" s="440"/>
      <c r="T20" s="440"/>
      <c r="U20" s="440"/>
      <c r="V20" s="440"/>
      <c r="W20" s="440"/>
      <c r="X20" s="440"/>
      <c r="Y20" s="440"/>
      <c r="Z20" s="440"/>
      <c r="AA20" s="440"/>
      <c r="AB20" s="440"/>
      <c r="AC20" s="440"/>
      <c r="AD20" s="440"/>
      <c r="AE20" s="440"/>
      <c r="AF20" s="440"/>
      <c r="AG20" s="440"/>
      <c r="AH20" s="440"/>
      <c r="AI20" s="440"/>
      <c r="AJ20" s="440"/>
      <c r="AK20" s="440"/>
      <c r="AL20" s="440"/>
      <c r="AM20" s="440"/>
      <c r="AN20" s="440"/>
      <c r="AO20" s="440"/>
    </row>
    <row r="21" spans="1:41" s="218" customFormat="1" ht="23.25" customHeight="1" thickBot="1">
      <c r="A21" s="560"/>
      <c r="B21" s="554"/>
      <c r="C21" s="555"/>
      <c r="D21" s="557"/>
      <c r="E21" s="557"/>
      <c r="F21" s="557"/>
      <c r="G21" s="574"/>
      <c r="H21" s="563"/>
      <c r="I21" s="437"/>
      <c r="J21" s="437"/>
      <c r="K21" s="439"/>
      <c r="L21" s="439"/>
      <c r="M21" s="439"/>
      <c r="N21" s="439"/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C21" s="440"/>
      <c r="AD21" s="440"/>
      <c r="AE21" s="440"/>
      <c r="AF21" s="440"/>
      <c r="AG21" s="440"/>
      <c r="AH21" s="440"/>
      <c r="AI21" s="440"/>
      <c r="AJ21" s="440"/>
      <c r="AK21" s="440"/>
      <c r="AL21" s="440"/>
      <c r="AM21" s="440"/>
      <c r="AN21" s="440"/>
      <c r="AO21" s="440"/>
    </row>
    <row r="22" spans="1:41" s="218" customFormat="1" ht="33.75">
      <c r="A22" s="442" t="s">
        <v>117</v>
      </c>
      <c r="B22" s="442" t="s">
        <v>118</v>
      </c>
      <c r="C22" s="442" t="s">
        <v>260</v>
      </c>
      <c r="D22" s="442" t="s">
        <v>117</v>
      </c>
      <c r="E22" s="442" t="s">
        <v>118</v>
      </c>
      <c r="F22" s="442" t="s">
        <v>260</v>
      </c>
      <c r="G22" s="574"/>
      <c r="H22" s="563"/>
      <c r="I22" s="437"/>
      <c r="J22" s="437"/>
      <c r="K22" s="439"/>
      <c r="L22" s="439"/>
      <c r="M22" s="439"/>
      <c r="N22" s="439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0"/>
      <c r="Z22" s="440"/>
      <c r="AA22" s="440"/>
      <c r="AB22" s="440"/>
      <c r="AC22" s="440"/>
      <c r="AD22" s="440"/>
      <c r="AE22" s="440"/>
      <c r="AF22" s="440"/>
      <c r="AG22" s="440"/>
      <c r="AH22" s="440"/>
      <c r="AI22" s="440"/>
      <c r="AJ22" s="440"/>
      <c r="AK22" s="440"/>
      <c r="AL22" s="440"/>
      <c r="AM22" s="440"/>
      <c r="AN22" s="440"/>
      <c r="AO22" s="440"/>
    </row>
    <row r="23" spans="1:41" s="218" customFormat="1" ht="23.25" customHeight="1">
      <c r="A23" s="422" t="s">
        <v>261</v>
      </c>
      <c r="B23" s="422" t="s">
        <v>262</v>
      </c>
      <c r="C23" s="422" t="s">
        <v>515</v>
      </c>
      <c r="D23" s="422" t="s">
        <v>251</v>
      </c>
      <c r="E23" s="422" t="s">
        <v>252</v>
      </c>
      <c r="F23" s="422" t="s">
        <v>675</v>
      </c>
      <c r="G23" s="422" t="s">
        <v>253</v>
      </c>
      <c r="H23" s="422" t="s">
        <v>1</v>
      </c>
      <c r="I23" s="437"/>
      <c r="J23" s="437"/>
      <c r="K23" s="439"/>
      <c r="L23" s="439"/>
      <c r="M23" s="439"/>
      <c r="N23" s="439"/>
      <c r="O23" s="440"/>
      <c r="P23" s="440"/>
      <c r="Q23" s="440"/>
      <c r="R23" s="440"/>
      <c r="S23" s="440"/>
      <c r="T23" s="440"/>
      <c r="U23" s="440"/>
      <c r="V23" s="440"/>
      <c r="W23" s="440"/>
      <c r="X23" s="440"/>
      <c r="Y23" s="440"/>
      <c r="Z23" s="440"/>
      <c r="AA23" s="440"/>
      <c r="AB23" s="440"/>
      <c r="AC23" s="440"/>
      <c r="AD23" s="440"/>
      <c r="AE23" s="440"/>
      <c r="AF23" s="440"/>
      <c r="AG23" s="440"/>
      <c r="AH23" s="440"/>
      <c r="AI23" s="440"/>
      <c r="AJ23" s="440"/>
      <c r="AK23" s="440"/>
      <c r="AL23" s="440"/>
      <c r="AM23" s="440"/>
      <c r="AN23" s="440"/>
      <c r="AO23" s="440"/>
    </row>
    <row r="24" spans="1:41" s="448" customFormat="1" ht="13.5" customHeight="1">
      <c r="A24" s="443">
        <v>607961.52</v>
      </c>
      <c r="B24" s="443">
        <v>1304327.36</v>
      </c>
      <c r="C24" s="443">
        <f>A24+B24</f>
        <v>1912288.8800000001</v>
      </c>
      <c r="D24" s="443">
        <v>2586760.96</v>
      </c>
      <c r="E24" s="443">
        <v>10181648.13</v>
      </c>
      <c r="F24" s="443">
        <f>D24+E24</f>
        <v>12768409.09</v>
      </c>
      <c r="G24" s="443">
        <v>0</v>
      </c>
      <c r="H24" s="444">
        <f>C24+F24+G24</f>
        <v>14680697.97</v>
      </c>
      <c r="I24" s="445"/>
      <c r="J24" s="445"/>
      <c r="K24" s="446"/>
      <c r="L24" s="446"/>
      <c r="M24" s="446"/>
      <c r="N24" s="446"/>
      <c r="O24" s="447"/>
      <c r="P24" s="447"/>
      <c r="Q24" s="447"/>
      <c r="R24" s="447"/>
      <c r="S24" s="447"/>
      <c r="T24" s="447"/>
      <c r="U24" s="447"/>
      <c r="V24" s="447"/>
      <c r="W24" s="447"/>
      <c r="X24" s="447"/>
      <c r="Y24" s="447"/>
      <c r="Z24" s="447"/>
      <c r="AA24" s="447"/>
      <c r="AB24" s="447"/>
      <c r="AC24" s="447"/>
      <c r="AD24" s="447"/>
      <c r="AE24" s="447"/>
      <c r="AF24" s="447"/>
      <c r="AG24" s="447"/>
      <c r="AH24" s="447"/>
      <c r="AI24" s="447"/>
      <c r="AJ24" s="447"/>
      <c r="AK24" s="447"/>
      <c r="AL24" s="447"/>
      <c r="AM24" s="447"/>
      <c r="AN24" s="447"/>
      <c r="AO24" s="447"/>
    </row>
    <row r="25" spans="1:41" s="218" customFormat="1" ht="13.5" customHeight="1">
      <c r="A25" s="437"/>
      <c r="B25" s="437"/>
      <c r="C25" s="437"/>
      <c r="D25" s="437"/>
      <c r="E25" s="437"/>
      <c r="F25" s="437"/>
      <c r="G25" s="437"/>
      <c r="H25" s="438"/>
      <c r="I25" s="437"/>
      <c r="J25" s="437"/>
      <c r="K25" s="439"/>
      <c r="L25" s="439"/>
      <c r="M25" s="439"/>
      <c r="N25" s="439"/>
      <c r="O25" s="440"/>
      <c r="P25" s="440"/>
      <c r="Q25" s="440"/>
      <c r="R25" s="440"/>
      <c r="S25" s="440"/>
      <c r="T25" s="440"/>
      <c r="U25" s="440"/>
      <c r="V25" s="440"/>
      <c r="W25" s="440"/>
      <c r="X25" s="440"/>
      <c r="Y25" s="440"/>
      <c r="Z25" s="440"/>
      <c r="AA25" s="440"/>
      <c r="AB25" s="440"/>
      <c r="AC25" s="440"/>
      <c r="AD25" s="440"/>
      <c r="AE25" s="440"/>
      <c r="AF25" s="440"/>
      <c r="AG25" s="440"/>
      <c r="AH25" s="440"/>
      <c r="AI25" s="440"/>
      <c r="AJ25" s="440"/>
      <c r="AK25" s="440"/>
      <c r="AL25" s="440"/>
      <c r="AM25" s="440"/>
      <c r="AN25" s="440"/>
      <c r="AO25" s="440"/>
    </row>
    <row r="26" spans="1:41" s="218" customFormat="1" ht="13.5" customHeight="1">
      <c r="A26" s="437"/>
      <c r="B26" s="437"/>
      <c r="C26" s="437"/>
      <c r="D26" s="437"/>
      <c r="E26" s="437"/>
      <c r="F26" s="437"/>
      <c r="G26" s="437"/>
      <c r="H26" s="438"/>
      <c r="I26" s="437"/>
      <c r="J26" s="437"/>
      <c r="K26" s="439"/>
      <c r="L26" s="439"/>
      <c r="M26" s="439"/>
      <c r="N26" s="439"/>
      <c r="O26" s="440"/>
      <c r="P26" s="440"/>
      <c r="Q26" s="440"/>
      <c r="R26" s="440"/>
      <c r="S26" s="440"/>
      <c r="T26" s="440"/>
      <c r="U26" s="440"/>
      <c r="V26" s="440"/>
      <c r="W26" s="440"/>
      <c r="X26" s="440"/>
      <c r="Y26" s="440"/>
      <c r="Z26" s="440"/>
      <c r="AA26" s="440"/>
      <c r="AB26" s="440"/>
      <c r="AC26" s="440"/>
      <c r="AD26" s="440"/>
      <c r="AE26" s="440"/>
      <c r="AF26" s="440"/>
      <c r="AG26" s="440"/>
      <c r="AH26" s="440"/>
      <c r="AI26" s="440"/>
      <c r="AJ26" s="440"/>
      <c r="AK26" s="440"/>
      <c r="AL26" s="440"/>
      <c r="AM26" s="440"/>
      <c r="AN26" s="440"/>
      <c r="AO26" s="440"/>
    </row>
    <row r="27" spans="1:31" s="218" customFormat="1" ht="12" thickBot="1">
      <c r="A27" s="215" t="s">
        <v>2</v>
      </c>
      <c r="F27" s="449"/>
      <c r="G27" s="449"/>
      <c r="H27" s="449"/>
      <c r="I27" s="440"/>
      <c r="J27" s="440"/>
      <c r="K27" s="440"/>
      <c r="L27" s="440"/>
      <c r="M27" s="440"/>
      <c r="N27" s="440"/>
      <c r="O27" s="440"/>
      <c r="P27" s="440"/>
      <c r="Q27" s="440"/>
      <c r="R27" s="440"/>
      <c r="S27" s="440"/>
      <c r="T27" s="440"/>
      <c r="U27" s="440"/>
      <c r="V27" s="440"/>
      <c r="W27" s="440"/>
      <c r="X27" s="440"/>
      <c r="Y27" s="440"/>
      <c r="Z27" s="440"/>
      <c r="AA27" s="440"/>
      <c r="AB27" s="440"/>
      <c r="AC27" s="440"/>
      <c r="AD27" s="440"/>
      <c r="AE27" s="440"/>
    </row>
    <row r="28" spans="1:31" s="218" customFormat="1" ht="102" thickBot="1">
      <c r="A28" s="450" t="s">
        <v>755</v>
      </c>
      <c r="B28" s="370" t="s">
        <v>112</v>
      </c>
      <c r="C28" s="370" t="s">
        <v>113</v>
      </c>
      <c r="D28" s="370" t="s">
        <v>756</v>
      </c>
      <c r="E28" s="237" t="s">
        <v>308</v>
      </c>
      <c r="F28" s="449"/>
      <c r="G28" s="449"/>
      <c r="H28" s="449"/>
      <c r="I28" s="440"/>
      <c r="J28" s="440"/>
      <c r="K28" s="447"/>
      <c r="L28" s="251"/>
      <c r="M28" s="440"/>
      <c r="N28" s="440"/>
      <c r="O28" s="440"/>
      <c r="P28" s="440"/>
      <c r="Q28" s="440"/>
      <c r="R28" s="440"/>
      <c r="S28" s="440"/>
      <c r="T28" s="440"/>
      <c r="U28" s="440"/>
      <c r="V28" s="440"/>
      <c r="W28" s="440"/>
      <c r="X28" s="440"/>
      <c r="Y28" s="440"/>
      <c r="Z28" s="440"/>
      <c r="AA28" s="440"/>
      <c r="AB28" s="440"/>
      <c r="AC28" s="440"/>
      <c r="AD28" s="440"/>
      <c r="AE28" s="440"/>
    </row>
    <row r="29" spans="1:31" s="218" customFormat="1" ht="23.25" thickBot="1">
      <c r="A29" s="451" t="s">
        <v>261</v>
      </c>
      <c r="B29" s="371" t="s">
        <v>262</v>
      </c>
      <c r="C29" s="371" t="s">
        <v>250</v>
      </c>
      <c r="D29" s="371" t="s">
        <v>251</v>
      </c>
      <c r="E29" s="252" t="s">
        <v>628</v>
      </c>
      <c r="F29" s="440"/>
      <c r="G29" s="440"/>
      <c r="H29" s="440"/>
      <c r="I29" s="440"/>
      <c r="J29" s="440"/>
      <c r="K29" s="440"/>
      <c r="L29" s="8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</row>
    <row r="30" spans="1:5" s="218" customFormat="1" ht="12" thickBot="1">
      <c r="A30" s="245">
        <v>716555.83</v>
      </c>
      <c r="B30" s="246">
        <v>3335419.85</v>
      </c>
      <c r="C30" s="253">
        <v>120872.12</v>
      </c>
      <c r="D30" s="246">
        <v>3194722.48</v>
      </c>
      <c r="E30" s="248">
        <f>A30+B30+C30-D30</f>
        <v>978125.3200000003</v>
      </c>
    </row>
    <row r="31" spans="1:5" ht="11.25">
      <c r="A31" s="142" t="s">
        <v>3</v>
      </c>
      <c r="B31" s="143"/>
      <c r="C31" s="48"/>
      <c r="D31" s="143"/>
      <c r="E31" s="79"/>
    </row>
    <row r="32" spans="1:5" ht="22.5" customHeight="1">
      <c r="A32" s="4" t="s">
        <v>115</v>
      </c>
      <c r="B32" s="4"/>
      <c r="C32" s="4"/>
      <c r="D32" s="4"/>
      <c r="E32" s="4"/>
    </row>
    <row r="33" spans="1:14" ht="22.5" customHeight="1">
      <c r="A33" s="552" t="s">
        <v>670</v>
      </c>
      <c r="B33" s="552"/>
      <c r="C33" s="552"/>
      <c r="D33" s="552"/>
      <c r="E33" s="552"/>
      <c r="F33" s="552"/>
      <c r="G33" s="552"/>
      <c r="H33" s="552"/>
      <c r="I33" s="552"/>
      <c r="J33" s="552"/>
      <c r="K33" s="552"/>
      <c r="L33" s="552"/>
      <c r="M33" s="552"/>
      <c r="N33" s="552"/>
    </row>
    <row r="34" spans="1:14" ht="22.5" customHeight="1">
      <c r="A34" s="552" t="s">
        <v>671</v>
      </c>
      <c r="B34" s="552"/>
      <c r="C34" s="552"/>
      <c r="D34" s="552"/>
      <c r="E34" s="552"/>
      <c r="F34" s="552"/>
      <c r="G34" s="552"/>
      <c r="H34" s="552"/>
      <c r="I34" s="552"/>
      <c r="J34" s="552"/>
      <c r="K34" s="552"/>
      <c r="L34" s="552"/>
      <c r="M34" s="552"/>
      <c r="N34" s="552"/>
    </row>
    <row r="35" spans="1:14" ht="22.5" customHeight="1">
      <c r="A35" s="552" t="s">
        <v>496</v>
      </c>
      <c r="B35" s="552"/>
      <c r="C35" s="552"/>
      <c r="D35" s="552"/>
      <c r="E35" s="552"/>
      <c r="F35" s="552"/>
      <c r="G35" s="552"/>
      <c r="H35" s="552"/>
      <c r="I35" s="552"/>
      <c r="J35" s="552"/>
      <c r="K35" s="552"/>
      <c r="L35" s="552"/>
      <c r="M35" s="552"/>
      <c r="N35" s="552"/>
    </row>
    <row r="36" spans="1:31" ht="26.25" customHeight="1">
      <c r="A36" s="568" t="s">
        <v>497</v>
      </c>
      <c r="B36" s="568"/>
      <c r="C36" s="568"/>
      <c r="D36" s="568"/>
      <c r="E36" s="568"/>
      <c r="F36" s="568"/>
      <c r="G36" s="568"/>
      <c r="H36" s="568"/>
      <c r="I36" s="568"/>
      <c r="J36" s="568"/>
      <c r="K36" s="568"/>
      <c r="L36" s="568"/>
      <c r="M36" s="568"/>
      <c r="N36" s="568"/>
      <c r="O36" s="568"/>
      <c r="P36" s="568"/>
      <c r="Q36" s="568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ht="27" customHeight="1">
      <c r="A37" s="568" t="s">
        <v>490</v>
      </c>
      <c r="B37" s="568"/>
      <c r="C37" s="568"/>
      <c r="D37" s="568"/>
      <c r="E37" s="568"/>
      <c r="F37" s="568"/>
      <c r="G37" s="568"/>
      <c r="H37" s="568"/>
      <c r="I37" s="568"/>
      <c r="J37" s="568"/>
      <c r="K37" s="568"/>
      <c r="L37" s="568"/>
      <c r="M37" s="568"/>
      <c r="N37" s="568"/>
      <c r="O37" s="568"/>
      <c r="P37" s="568"/>
      <c r="Q37" s="568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40" ht="12.75">
      <c r="G40" s="8"/>
    </row>
  </sheetData>
  <sheetProtection/>
  <mergeCells count="16">
    <mergeCell ref="A37:Q37"/>
    <mergeCell ref="G10:G12"/>
    <mergeCell ref="A20:C21"/>
    <mergeCell ref="D20:F21"/>
    <mergeCell ref="A33:N33"/>
    <mergeCell ref="D10:F11"/>
    <mergeCell ref="A34:N34"/>
    <mergeCell ref="A35:N35"/>
    <mergeCell ref="A36:Q36"/>
    <mergeCell ref="A3:H3"/>
    <mergeCell ref="G20:G22"/>
    <mergeCell ref="A9:G9"/>
    <mergeCell ref="H9:H12"/>
    <mergeCell ref="A19:G19"/>
    <mergeCell ref="H19:H22"/>
    <mergeCell ref="A10:C11"/>
  </mergeCells>
  <printOptions horizontalCentered="1"/>
  <pageMargins left="0" right="0" top="0" bottom="0" header="0.31496062992125984" footer="0.31496062992125984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Z51"/>
  <sheetViews>
    <sheetView zoomScalePageLayoutView="0" workbookViewId="0" topLeftCell="A40">
      <selection activeCell="A50" sqref="A50:IV60"/>
    </sheetView>
  </sheetViews>
  <sheetFormatPr defaultColWidth="9.140625" defaultRowHeight="21" customHeight="1"/>
  <cols>
    <col min="1" max="1" width="14.140625" style="5" customWidth="1"/>
    <col min="2" max="2" width="13.7109375" style="5" customWidth="1"/>
    <col min="3" max="3" width="16.28125" style="5" customWidth="1"/>
    <col min="4" max="4" width="15.00390625" style="5" customWidth="1"/>
    <col min="5" max="5" width="12.7109375" style="5" customWidth="1"/>
    <col min="6" max="6" width="11.8515625" style="5" customWidth="1"/>
    <col min="7" max="7" width="12.7109375" style="5" customWidth="1"/>
    <col min="8" max="8" width="12.140625" style="5" customWidth="1"/>
    <col min="9" max="9" width="10.421875" style="5" customWidth="1"/>
    <col min="10" max="10" width="10.7109375" style="5" customWidth="1"/>
    <col min="11" max="11" width="8.8515625" style="5" customWidth="1"/>
    <col min="12" max="12" width="8.00390625" style="5" customWidth="1"/>
    <col min="13" max="13" width="9.00390625" style="5" customWidth="1"/>
    <col min="14" max="14" width="11.00390625" style="5" customWidth="1"/>
    <col min="15" max="15" width="14.421875" style="5" customWidth="1"/>
    <col min="16" max="16384" width="8.8515625" style="5" customWidth="1"/>
  </cols>
  <sheetData>
    <row r="1" ht="21" customHeight="1">
      <c r="A1" s="6" t="s">
        <v>222</v>
      </c>
    </row>
    <row r="2" spans="1:52" ht="21" customHeight="1">
      <c r="A2" s="41" t="s">
        <v>137</v>
      </c>
      <c r="B2" s="41"/>
      <c r="C2" s="41"/>
      <c r="D2" s="41"/>
      <c r="E2" s="41"/>
      <c r="F2" s="41"/>
      <c r="G2" s="108"/>
      <c r="H2" s="108"/>
      <c r="I2" s="108"/>
      <c r="J2" s="108"/>
      <c r="K2" s="108"/>
      <c r="L2" s="108"/>
      <c r="M2" s="108"/>
      <c r="N2" s="108"/>
      <c r="O2" s="108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32"/>
      <c r="AZ2" s="32"/>
    </row>
    <row r="3" spans="1:52" ht="21" customHeight="1">
      <c r="A3" s="553" t="s">
        <v>290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32"/>
      <c r="AZ3" s="32"/>
    </row>
    <row r="4" spans="1:52" ht="18" customHeight="1">
      <c r="A4" s="4" t="s">
        <v>491</v>
      </c>
      <c r="B4" s="41"/>
      <c r="C4" s="41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</row>
    <row r="5" spans="1:52" ht="21" customHeight="1">
      <c r="A5" s="108" t="s">
        <v>289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32"/>
      <c r="AZ5" s="32"/>
    </row>
    <row r="6" ht="18" customHeight="1"/>
    <row r="7" spans="1:52" ht="21" customHeight="1" thickBot="1">
      <c r="A7" s="109" t="s">
        <v>597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</row>
    <row r="8" spans="1:52" ht="33.75" customHeight="1" thickBot="1">
      <c r="A8" s="710" t="s">
        <v>699</v>
      </c>
      <c r="B8" s="711"/>
      <c r="C8" s="711"/>
      <c r="D8" s="711"/>
      <c r="E8" s="711"/>
      <c r="F8" s="711"/>
      <c r="G8" s="711"/>
      <c r="H8" s="711"/>
      <c r="I8" s="711"/>
      <c r="J8" s="711"/>
      <c r="K8" s="711"/>
      <c r="L8" s="711"/>
      <c r="M8" s="711"/>
      <c r="N8" s="711"/>
      <c r="O8" s="712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</row>
    <row r="9" spans="1:52" ht="21" customHeight="1" thickBot="1">
      <c r="A9" s="713" t="s">
        <v>231</v>
      </c>
      <c r="B9" s="714"/>
      <c r="C9" s="715"/>
      <c r="D9" s="719" t="s">
        <v>232</v>
      </c>
      <c r="E9" s="720"/>
      <c r="F9" s="723" t="s">
        <v>48</v>
      </c>
      <c r="G9" s="710" t="s">
        <v>49</v>
      </c>
      <c r="H9" s="711"/>
      <c r="I9" s="711"/>
      <c r="J9" s="711"/>
      <c r="K9" s="711"/>
      <c r="L9" s="711"/>
      <c r="M9" s="711"/>
      <c r="N9" s="712"/>
      <c r="O9" s="723" t="s">
        <v>595</v>
      </c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</row>
    <row r="10" spans="1:52" ht="29.25" customHeight="1" thickBot="1">
      <c r="A10" s="716"/>
      <c r="B10" s="717"/>
      <c r="C10" s="718"/>
      <c r="D10" s="721"/>
      <c r="E10" s="722"/>
      <c r="F10" s="724"/>
      <c r="G10" s="710" t="s">
        <v>117</v>
      </c>
      <c r="H10" s="711"/>
      <c r="I10" s="711"/>
      <c r="J10" s="711"/>
      <c r="K10" s="711"/>
      <c r="L10" s="712"/>
      <c r="M10" s="139" t="s">
        <v>118</v>
      </c>
      <c r="N10" s="723" t="s">
        <v>52</v>
      </c>
      <c r="O10" s="724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</row>
    <row r="11" spans="1:52" ht="110.25" customHeight="1" thickBot="1">
      <c r="A11" s="111" t="s">
        <v>117</v>
      </c>
      <c r="B11" s="112" t="s">
        <v>118</v>
      </c>
      <c r="C11" s="112" t="s">
        <v>235</v>
      </c>
      <c r="D11" s="138" t="s">
        <v>742</v>
      </c>
      <c r="E11" s="113" t="s">
        <v>236</v>
      </c>
      <c r="F11" s="724"/>
      <c r="G11" s="113" t="s">
        <v>53</v>
      </c>
      <c r="H11" s="138" t="s">
        <v>54</v>
      </c>
      <c r="I11" s="114" t="s">
        <v>593</v>
      </c>
      <c r="J11" s="115" t="s">
        <v>718</v>
      </c>
      <c r="K11" s="114" t="s">
        <v>594</v>
      </c>
      <c r="L11" s="138" t="s">
        <v>516</v>
      </c>
      <c r="M11" s="137" t="s">
        <v>237</v>
      </c>
      <c r="N11" s="724"/>
      <c r="O11" s="724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</row>
    <row r="12" spans="1:52" ht="20.25" customHeight="1" thickBot="1">
      <c r="A12" s="117" t="s">
        <v>261</v>
      </c>
      <c r="B12" s="118" t="s">
        <v>262</v>
      </c>
      <c r="C12" s="118" t="s">
        <v>250</v>
      </c>
      <c r="D12" s="118" t="s">
        <v>251</v>
      </c>
      <c r="E12" s="118" t="s">
        <v>252</v>
      </c>
      <c r="F12" s="118" t="s">
        <v>263</v>
      </c>
      <c r="G12" s="118" t="s">
        <v>253</v>
      </c>
      <c r="H12" s="118" t="s">
        <v>254</v>
      </c>
      <c r="I12" s="118" t="s">
        <v>255</v>
      </c>
      <c r="J12" s="118" t="s">
        <v>256</v>
      </c>
      <c r="K12" s="118" t="s">
        <v>257</v>
      </c>
      <c r="L12" s="118" t="s">
        <v>264</v>
      </c>
      <c r="M12" s="118" t="s">
        <v>265</v>
      </c>
      <c r="N12" s="118" t="s">
        <v>381</v>
      </c>
      <c r="O12" s="119" t="s">
        <v>233</v>
      </c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</row>
    <row r="13" spans="1:52" s="8" customFormat="1" ht="15" customHeight="1" thickBot="1">
      <c r="A13" s="423">
        <v>15</v>
      </c>
      <c r="B13" s="424">
        <v>22</v>
      </c>
      <c r="C13" s="424">
        <v>37</v>
      </c>
      <c r="D13" s="425">
        <v>2</v>
      </c>
      <c r="E13" s="425">
        <v>0</v>
      </c>
      <c r="F13" s="426">
        <v>0</v>
      </c>
      <c r="G13" s="426">
        <v>0</v>
      </c>
      <c r="H13" s="426">
        <v>0</v>
      </c>
      <c r="I13" s="426">
        <v>0</v>
      </c>
      <c r="J13" s="426">
        <v>0</v>
      </c>
      <c r="K13" s="426">
        <v>0</v>
      </c>
      <c r="L13" s="426">
        <v>0</v>
      </c>
      <c r="M13" s="426">
        <v>0</v>
      </c>
      <c r="N13" s="426">
        <v>0</v>
      </c>
      <c r="O13" s="427">
        <f>C13+D13+E13+F13+N13</f>
        <v>39</v>
      </c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428"/>
      <c r="AH13" s="428"/>
      <c r="AI13" s="428"/>
      <c r="AJ13" s="428"/>
      <c r="AK13" s="428"/>
      <c r="AL13" s="428"/>
      <c r="AM13" s="428"/>
      <c r="AN13" s="428"/>
      <c r="AO13" s="428"/>
      <c r="AP13" s="428"/>
      <c r="AQ13" s="428"/>
      <c r="AR13" s="428"/>
      <c r="AS13" s="428"/>
      <c r="AT13" s="428"/>
      <c r="AU13" s="428"/>
      <c r="AV13" s="428"/>
      <c r="AW13" s="428"/>
      <c r="AX13" s="428"/>
      <c r="AY13" s="428"/>
      <c r="AZ13" s="428"/>
    </row>
    <row r="14" ht="15" customHeight="1"/>
    <row r="15" ht="15" customHeight="1"/>
    <row r="16" spans="1:6" ht="15" customHeight="1">
      <c r="A16" s="1"/>
      <c r="B16" s="1"/>
      <c r="C16" s="1"/>
      <c r="D16" s="1"/>
      <c r="E16" s="1"/>
      <c r="F16" s="1"/>
    </row>
    <row r="17" spans="1:6" ht="15" customHeight="1" thickBot="1">
      <c r="A17" s="120" t="s">
        <v>234</v>
      </c>
      <c r="B17" s="1"/>
      <c r="C17" s="1"/>
      <c r="D17" s="1"/>
      <c r="E17" s="1"/>
      <c r="F17" s="1"/>
    </row>
    <row r="18" spans="1:15" ht="18.75" customHeight="1" thickBot="1">
      <c r="A18" s="710" t="s">
        <v>47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121"/>
    </row>
    <row r="19" spans="1:15" ht="20.25" customHeight="1" thickBot="1">
      <c r="A19" s="713" t="s">
        <v>598</v>
      </c>
      <c r="B19" s="714"/>
      <c r="C19" s="715"/>
      <c r="D19" s="725" t="s">
        <v>232</v>
      </c>
      <c r="E19" s="726"/>
      <c r="F19" s="724" t="s">
        <v>48</v>
      </c>
      <c r="G19" s="710" t="s">
        <v>49</v>
      </c>
      <c r="H19" s="711"/>
      <c r="I19" s="711"/>
      <c r="J19" s="711"/>
      <c r="K19" s="711"/>
      <c r="L19" s="711"/>
      <c r="M19" s="712"/>
      <c r="N19" s="730" t="s">
        <v>50</v>
      </c>
      <c r="O19" s="724" t="s">
        <v>51</v>
      </c>
    </row>
    <row r="20" spans="1:15" ht="27" customHeight="1" thickBot="1">
      <c r="A20" s="716"/>
      <c r="B20" s="717"/>
      <c r="C20" s="718"/>
      <c r="D20" s="727"/>
      <c r="E20" s="728"/>
      <c r="F20" s="724"/>
      <c r="G20" s="710" t="s">
        <v>117</v>
      </c>
      <c r="H20" s="711"/>
      <c r="I20" s="711"/>
      <c r="J20" s="711"/>
      <c r="K20" s="711"/>
      <c r="L20" s="712"/>
      <c r="M20" s="122" t="s">
        <v>118</v>
      </c>
      <c r="N20" s="730"/>
      <c r="O20" s="724"/>
    </row>
    <row r="21" spans="1:15" ht="112.5" customHeight="1" thickBot="1">
      <c r="A21" s="123" t="s">
        <v>117</v>
      </c>
      <c r="B21" s="112" t="s">
        <v>118</v>
      </c>
      <c r="C21" s="112" t="s">
        <v>532</v>
      </c>
      <c r="D21" s="139" t="s">
        <v>531</v>
      </c>
      <c r="E21" s="113" t="s">
        <v>530</v>
      </c>
      <c r="F21" s="729"/>
      <c r="G21" s="113" t="s">
        <v>55</v>
      </c>
      <c r="H21" s="138" t="s">
        <v>56</v>
      </c>
      <c r="I21" s="124" t="s">
        <v>529</v>
      </c>
      <c r="J21" s="125" t="s">
        <v>719</v>
      </c>
      <c r="K21" s="124" t="s">
        <v>57</v>
      </c>
      <c r="L21" s="139" t="s">
        <v>517</v>
      </c>
      <c r="M21" s="122" t="s">
        <v>510</v>
      </c>
      <c r="N21" s="716"/>
      <c r="O21" s="729"/>
    </row>
    <row r="22" spans="1:15" ht="24" customHeight="1" thickBot="1">
      <c r="A22" s="164" t="s">
        <v>261</v>
      </c>
      <c r="B22" s="164" t="s">
        <v>262</v>
      </c>
      <c r="C22" s="164" t="s">
        <v>515</v>
      </c>
      <c r="D22" s="164" t="s">
        <v>251</v>
      </c>
      <c r="E22" s="164" t="s">
        <v>252</v>
      </c>
      <c r="F22" s="164" t="s">
        <v>263</v>
      </c>
      <c r="G22" s="164" t="s">
        <v>253</v>
      </c>
      <c r="H22" s="164" t="s">
        <v>254</v>
      </c>
      <c r="I22" s="164" t="s">
        <v>255</v>
      </c>
      <c r="J22" s="164" t="s">
        <v>256</v>
      </c>
      <c r="K22" s="164" t="s">
        <v>257</v>
      </c>
      <c r="L22" s="164" t="s">
        <v>264</v>
      </c>
      <c r="M22" s="164" t="s">
        <v>265</v>
      </c>
      <c r="N22" s="165" t="s">
        <v>381</v>
      </c>
      <c r="O22" s="166" t="s">
        <v>233</v>
      </c>
    </row>
    <row r="23" spans="1:15" s="432" customFormat="1" ht="15" customHeight="1" thickBot="1">
      <c r="A23" s="429">
        <v>2107661.45</v>
      </c>
      <c r="B23" s="429">
        <v>1066590.76</v>
      </c>
      <c r="C23" s="429">
        <f>A23+B23</f>
        <v>3174252.21</v>
      </c>
      <c r="D23" s="430">
        <v>5993.27</v>
      </c>
      <c r="E23" s="430">
        <v>0</v>
      </c>
      <c r="F23" s="430">
        <v>0</v>
      </c>
      <c r="G23" s="430">
        <v>0</v>
      </c>
      <c r="H23" s="430">
        <v>0</v>
      </c>
      <c r="I23" s="430">
        <v>0</v>
      </c>
      <c r="J23" s="430">
        <v>0</v>
      </c>
      <c r="K23" s="430">
        <v>0</v>
      </c>
      <c r="L23" s="430">
        <v>0</v>
      </c>
      <c r="M23" s="430">
        <v>0</v>
      </c>
      <c r="N23" s="430">
        <v>0</v>
      </c>
      <c r="O23" s="431">
        <f>C23+D23+E23+F23+N23</f>
        <v>3180245.48</v>
      </c>
    </row>
    <row r="24" spans="2:5" ht="10.5" customHeight="1">
      <c r="B24" s="41"/>
      <c r="C24" s="41"/>
      <c r="D24" s="41"/>
      <c r="E24" s="41"/>
    </row>
    <row r="25" spans="2:5" ht="10.5" customHeight="1">
      <c r="B25" s="41"/>
      <c r="C25" s="41"/>
      <c r="D25" s="41"/>
      <c r="E25" s="41"/>
    </row>
    <row r="26" spans="2:5" ht="10.5" customHeight="1">
      <c r="B26" s="41"/>
      <c r="C26" s="41"/>
      <c r="D26" s="41"/>
      <c r="E26" s="41"/>
    </row>
    <row r="27" spans="2:5" ht="10.5" customHeight="1">
      <c r="B27" s="41"/>
      <c r="C27" s="41"/>
      <c r="D27" s="41"/>
      <c r="E27" s="41"/>
    </row>
    <row r="28" spans="2:5" ht="10.5" customHeight="1">
      <c r="B28" s="41"/>
      <c r="C28" s="41"/>
      <c r="D28" s="41"/>
      <c r="E28" s="41"/>
    </row>
    <row r="29" spans="1:5" ht="10.5" customHeight="1">
      <c r="A29" s="126"/>
      <c r="B29" s="41"/>
      <c r="C29" s="41"/>
      <c r="D29" s="41"/>
      <c r="E29" s="41"/>
    </row>
    <row r="30" spans="2:5" ht="10.5" customHeight="1">
      <c r="B30" s="41"/>
      <c r="C30" s="41"/>
      <c r="D30" s="41"/>
      <c r="E30" s="41"/>
    </row>
    <row r="31" spans="1:5" ht="15" customHeight="1" thickBot="1">
      <c r="A31" s="41" t="s">
        <v>511</v>
      </c>
      <c r="B31" s="41"/>
      <c r="C31" s="41"/>
      <c r="D31" s="41"/>
      <c r="E31" s="127" t="s">
        <v>512</v>
      </c>
    </row>
    <row r="32" spans="1:6" s="218" customFormat="1" ht="78.75" customHeight="1" thickBot="1">
      <c r="A32" s="452" t="s">
        <v>291</v>
      </c>
      <c r="B32" s="453" t="s">
        <v>755</v>
      </c>
      <c r="C32" s="453" t="s">
        <v>112</v>
      </c>
      <c r="D32" s="453" t="s">
        <v>113</v>
      </c>
      <c r="E32" s="453" t="s">
        <v>756</v>
      </c>
      <c r="F32" s="252" t="s">
        <v>308</v>
      </c>
    </row>
    <row r="33" spans="1:6" s="218" customFormat="1" ht="21" customHeight="1" thickBot="1">
      <c r="A33" s="454" t="s">
        <v>288</v>
      </c>
      <c r="B33" s="455" t="s">
        <v>261</v>
      </c>
      <c r="C33" s="453" t="s">
        <v>262</v>
      </c>
      <c r="D33" s="453" t="s">
        <v>250</v>
      </c>
      <c r="E33" s="453" t="s">
        <v>251</v>
      </c>
      <c r="F33" s="252" t="s">
        <v>628</v>
      </c>
    </row>
    <row r="34" spans="1:6" ht="20.25" customHeight="1">
      <c r="A34" s="128" t="s">
        <v>58</v>
      </c>
      <c r="B34" s="433">
        <v>667389.14</v>
      </c>
      <c r="C34" s="434">
        <v>1890723.56</v>
      </c>
      <c r="D34" s="434">
        <v>-36899.37</v>
      </c>
      <c r="E34" s="433">
        <v>2107661.45</v>
      </c>
      <c r="F34" s="435">
        <f>B34+C34+D34-E34</f>
        <v>413551.8799999999</v>
      </c>
    </row>
    <row r="35" spans="1:6" ht="57" customHeight="1">
      <c r="A35" s="545" t="s">
        <v>743</v>
      </c>
      <c r="B35" s="546">
        <v>22439.91</v>
      </c>
      <c r="C35" s="547">
        <v>0</v>
      </c>
      <c r="D35" s="547">
        <v>-16446.64</v>
      </c>
      <c r="E35" s="546">
        <v>5993.27</v>
      </c>
      <c r="F35" s="548">
        <f>B35+C35+D35-E35</f>
        <v>0</v>
      </c>
    </row>
    <row r="36" spans="1:6" ht="21" customHeight="1">
      <c r="A36" s="129" t="s">
        <v>59</v>
      </c>
      <c r="B36" s="433">
        <v>0</v>
      </c>
      <c r="C36" s="434">
        <v>0</v>
      </c>
      <c r="D36" s="434">
        <v>0</v>
      </c>
      <c r="E36" s="433">
        <v>0</v>
      </c>
      <c r="F36" s="435">
        <f aca="true" t="shared" si="0" ref="F36:F42">B36+C36+D36-E36</f>
        <v>0</v>
      </c>
    </row>
    <row r="37" spans="1:6" ht="43.5" customHeight="1">
      <c r="A37" s="129" t="s">
        <v>60</v>
      </c>
      <c r="B37" s="433">
        <v>0</v>
      </c>
      <c r="C37" s="434">
        <v>0</v>
      </c>
      <c r="D37" s="434">
        <v>0</v>
      </c>
      <c r="E37" s="433">
        <v>0</v>
      </c>
      <c r="F37" s="435">
        <f t="shared" si="0"/>
        <v>0</v>
      </c>
    </row>
    <row r="38" spans="1:6" ht="54.75" customHeight="1">
      <c r="A38" s="129" t="s">
        <v>61</v>
      </c>
      <c r="B38" s="433">
        <v>0</v>
      </c>
      <c r="C38" s="434">
        <v>0</v>
      </c>
      <c r="D38" s="434">
        <v>0</v>
      </c>
      <c r="E38" s="433">
        <v>0</v>
      </c>
      <c r="F38" s="435">
        <f t="shared" si="0"/>
        <v>0</v>
      </c>
    </row>
    <row r="39" spans="1:6" ht="45">
      <c r="A39" s="130" t="s">
        <v>382</v>
      </c>
      <c r="B39" s="433">
        <v>0</v>
      </c>
      <c r="C39" s="434">
        <v>0</v>
      </c>
      <c r="D39" s="434">
        <v>0</v>
      </c>
      <c r="E39" s="433">
        <v>0</v>
      </c>
      <c r="F39" s="435">
        <f t="shared" si="0"/>
        <v>0</v>
      </c>
    </row>
    <row r="40" spans="1:6" ht="42" customHeight="1">
      <c r="A40" s="131" t="s">
        <v>513</v>
      </c>
      <c r="B40" s="433">
        <v>0</v>
      </c>
      <c r="C40" s="434">
        <v>0</v>
      </c>
      <c r="D40" s="434">
        <v>0</v>
      </c>
      <c r="E40" s="433">
        <v>0</v>
      </c>
      <c r="F40" s="435">
        <f t="shared" si="0"/>
        <v>0</v>
      </c>
    </row>
    <row r="41" spans="1:6" ht="21.75" customHeight="1">
      <c r="A41" s="132" t="s">
        <v>62</v>
      </c>
      <c r="B41" s="433">
        <v>0</v>
      </c>
      <c r="C41" s="434">
        <v>0</v>
      </c>
      <c r="D41" s="434">
        <v>0</v>
      </c>
      <c r="E41" s="433">
        <v>0</v>
      </c>
      <c r="F41" s="435">
        <f t="shared" si="0"/>
        <v>0</v>
      </c>
    </row>
    <row r="42" spans="1:6" ht="21" customHeight="1" thickBot="1">
      <c r="A42" s="133" t="s">
        <v>514</v>
      </c>
      <c r="B42" s="433">
        <v>0</v>
      </c>
      <c r="C42" s="434">
        <v>0</v>
      </c>
      <c r="D42" s="434">
        <v>0</v>
      </c>
      <c r="E42" s="433">
        <v>0</v>
      </c>
      <c r="F42" s="435">
        <f t="shared" si="0"/>
        <v>0</v>
      </c>
    </row>
    <row r="43" spans="1:6" ht="13.5" customHeight="1" thickBot="1">
      <c r="A43" s="140" t="s">
        <v>267</v>
      </c>
      <c r="B43" s="436">
        <f>B34+B35+B36+B37+B38+B39+B40+B41</f>
        <v>689829.05</v>
      </c>
      <c r="C43" s="436">
        <f>C34+C35+C36+C37+C38+C39+C40+C41</f>
        <v>1890723.56</v>
      </c>
      <c r="D43" s="436">
        <f>D34+D35+D36+D37+D38+D39+D40+D41</f>
        <v>-53346.01</v>
      </c>
      <c r="E43" s="436">
        <f>E34+E35+E36+E37+E38+E39+E40+E41</f>
        <v>2113654.72</v>
      </c>
      <c r="F43" s="435">
        <f>B43+C43+D43-E43</f>
        <v>413551.88000000035</v>
      </c>
    </row>
    <row r="44" spans="1:6" ht="13.5" customHeight="1">
      <c r="A44" s="141"/>
      <c r="B44" s="144"/>
      <c r="C44" s="134"/>
      <c r="D44" s="134"/>
      <c r="E44" s="144"/>
      <c r="F44" s="47"/>
    </row>
    <row r="45" spans="1:2" ht="13.5" customHeight="1">
      <c r="A45" s="4" t="s">
        <v>115</v>
      </c>
      <c r="B45" s="135"/>
    </row>
    <row r="46" spans="1:2" ht="13.5" customHeight="1">
      <c r="A46" s="136" t="s">
        <v>717</v>
      </c>
      <c r="B46" s="135"/>
    </row>
    <row r="47" spans="1:8" s="504" customFormat="1" ht="13.5" customHeight="1">
      <c r="A47" s="693" t="s">
        <v>670</v>
      </c>
      <c r="B47" s="693"/>
      <c r="C47" s="693"/>
      <c r="D47" s="693"/>
      <c r="E47" s="693"/>
      <c r="F47" s="693"/>
      <c r="G47" s="693"/>
      <c r="H47" s="693"/>
    </row>
    <row r="48" spans="1:8" s="504" customFormat="1" ht="33.75" customHeight="1">
      <c r="A48" s="694" t="s">
        <v>498</v>
      </c>
      <c r="B48" s="694"/>
      <c r="C48" s="694"/>
      <c r="D48" s="694"/>
      <c r="E48" s="694"/>
      <c r="F48" s="694"/>
      <c r="G48" s="694"/>
      <c r="H48" s="694"/>
    </row>
    <row r="49" spans="1:8" s="504" customFormat="1" ht="29.25" customHeight="1">
      <c r="A49" s="695" t="s">
        <v>499</v>
      </c>
      <c r="B49" s="695"/>
      <c r="C49" s="695"/>
      <c r="D49" s="695"/>
      <c r="E49" s="695"/>
      <c r="F49" s="695"/>
      <c r="G49" s="695"/>
      <c r="H49" s="695"/>
    </row>
    <row r="50" ht="21" customHeight="1">
      <c r="A50" s="8"/>
    </row>
    <row r="51" ht="21" customHeight="1">
      <c r="A51" s="8"/>
    </row>
  </sheetData>
  <sheetProtection/>
  <mergeCells count="20">
    <mergeCell ref="A47:H47"/>
    <mergeCell ref="A48:H48"/>
    <mergeCell ref="A49:H49"/>
    <mergeCell ref="O19:O21"/>
    <mergeCell ref="G20:L20"/>
    <mergeCell ref="A18:N18"/>
    <mergeCell ref="A19:C20"/>
    <mergeCell ref="D19:E20"/>
    <mergeCell ref="F19:F21"/>
    <mergeCell ref="G19:M19"/>
    <mergeCell ref="N19:N21"/>
    <mergeCell ref="A3:O3"/>
    <mergeCell ref="A8:O8"/>
    <mergeCell ref="A9:C10"/>
    <mergeCell ref="D9:E10"/>
    <mergeCell ref="F9:F11"/>
    <mergeCell ref="G9:N9"/>
    <mergeCell ref="O9:O11"/>
    <mergeCell ref="G10:L10"/>
    <mergeCell ref="N10:N11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2"/>
  <sheetViews>
    <sheetView zoomScalePageLayoutView="0" workbookViewId="0" topLeftCell="A1">
      <selection activeCell="A14" sqref="A14:IV20"/>
    </sheetView>
  </sheetViews>
  <sheetFormatPr defaultColWidth="9.140625" defaultRowHeight="12.75"/>
  <cols>
    <col min="1" max="1" width="7.140625" style="399" customWidth="1"/>
    <col min="2" max="2" width="24.28125" style="399" customWidth="1"/>
    <col min="3" max="3" width="14.421875" style="399" customWidth="1"/>
    <col min="4" max="4" width="16.7109375" style="399" customWidth="1"/>
    <col min="5" max="5" width="17.28125" style="399" customWidth="1"/>
    <col min="6" max="6" width="18.57421875" style="399" customWidth="1"/>
    <col min="7" max="16384" width="8.8515625" style="399" customWidth="1"/>
  </cols>
  <sheetData>
    <row r="1" ht="12.75">
      <c r="A1" s="178" t="s">
        <v>223</v>
      </c>
    </row>
    <row r="2" ht="25.5" customHeight="1">
      <c r="A2" s="400" t="s">
        <v>137</v>
      </c>
    </row>
    <row r="3" spans="1:6" s="179" customFormat="1" ht="21" customHeight="1">
      <c r="A3" s="731" t="s">
        <v>208</v>
      </c>
      <c r="B3" s="731"/>
      <c r="C3" s="731"/>
      <c r="D3" s="731"/>
      <c r="E3" s="731"/>
      <c r="F3" s="731"/>
    </row>
    <row r="4" spans="1:6" s="179" customFormat="1" ht="11.25">
      <c r="A4" s="379" t="s">
        <v>494</v>
      </c>
      <c r="B4" s="401"/>
      <c r="C4" s="401"/>
      <c r="D4" s="401"/>
      <c r="E4" s="401"/>
      <c r="F4" s="401"/>
    </row>
    <row r="5" spans="1:6" s="179" customFormat="1" ht="11.25">
      <c r="A5" s="402" t="s">
        <v>289</v>
      </c>
      <c r="B5" s="401"/>
      <c r="C5" s="401"/>
      <c r="D5" s="401"/>
      <c r="E5" s="401"/>
      <c r="F5" s="401"/>
    </row>
    <row r="6" spans="1:6" s="179" customFormat="1" ht="11.25">
      <c r="A6" s="401"/>
      <c r="B6" s="401"/>
      <c r="C6" s="401"/>
      <c r="D6" s="401"/>
      <c r="E6" s="401"/>
      <c r="F6" s="401"/>
    </row>
    <row r="7" spans="1:6" s="179" customFormat="1" ht="22.5">
      <c r="A7" s="403" t="s">
        <v>194</v>
      </c>
      <c r="B7" s="404" t="s">
        <v>524</v>
      </c>
      <c r="C7" s="403" t="s">
        <v>195</v>
      </c>
      <c r="D7" s="404" t="s">
        <v>209</v>
      </c>
      <c r="E7" s="404" t="s">
        <v>196</v>
      </c>
      <c r="F7" s="404" t="s">
        <v>197</v>
      </c>
    </row>
    <row r="8" spans="1:6" s="407" customFormat="1" ht="12.75">
      <c r="A8" s="405" t="s">
        <v>198</v>
      </c>
      <c r="B8" s="406">
        <v>0</v>
      </c>
      <c r="C8" s="406">
        <v>0</v>
      </c>
      <c r="D8" s="406">
        <v>0</v>
      </c>
      <c r="E8" s="406">
        <v>0</v>
      </c>
      <c r="F8" s="406">
        <v>0</v>
      </c>
    </row>
    <row r="9" spans="1:6" s="407" customFormat="1" ht="12.75">
      <c r="A9" s="408" t="s">
        <v>210</v>
      </c>
      <c r="B9" s="406">
        <v>0</v>
      </c>
      <c r="C9" s="406">
        <v>0</v>
      </c>
      <c r="D9" s="406">
        <v>0</v>
      </c>
      <c r="E9" s="406">
        <v>0</v>
      </c>
      <c r="F9" s="406">
        <v>0</v>
      </c>
    </row>
    <row r="10" spans="1:6" s="407" customFormat="1" ht="12.75">
      <c r="A10" s="408" t="s">
        <v>211</v>
      </c>
      <c r="B10" s="406">
        <v>0</v>
      </c>
      <c r="C10" s="406">
        <v>0</v>
      </c>
      <c r="D10" s="406">
        <v>0</v>
      </c>
      <c r="E10" s="406">
        <v>0</v>
      </c>
      <c r="F10" s="406">
        <v>0</v>
      </c>
    </row>
    <row r="11" s="179" customFormat="1" ht="11.25">
      <c r="A11" s="409"/>
    </row>
    <row r="12" spans="1:6" s="179" customFormat="1" ht="33" customHeight="1">
      <c r="A12" s="732" t="s">
        <v>212</v>
      </c>
      <c r="B12" s="732"/>
      <c r="C12" s="732"/>
      <c r="D12" s="732"/>
      <c r="E12" s="732"/>
      <c r="F12" s="732"/>
    </row>
    <row r="13" s="179" customFormat="1" ht="11.25"/>
  </sheetData>
  <sheetProtection/>
  <mergeCells count="2">
    <mergeCell ref="A3:F3"/>
    <mergeCell ref="A12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06"/>
  <sheetViews>
    <sheetView tabSelected="1" zoomScalePageLayoutView="0" workbookViewId="0" topLeftCell="A1">
      <selection activeCell="I199" sqref="I199:J201"/>
    </sheetView>
  </sheetViews>
  <sheetFormatPr defaultColWidth="18.140625" defaultRowHeight="39.75" customHeight="1"/>
  <cols>
    <col min="1" max="1" width="18.140625" style="171" customWidth="1"/>
    <col min="2" max="2" width="8.140625" style="171" customWidth="1"/>
    <col min="3" max="3" width="11.8515625" style="171" customWidth="1"/>
    <col min="4" max="4" width="28.140625" style="171" customWidth="1"/>
    <col min="5" max="5" width="15.7109375" style="414" customWidth="1"/>
    <col min="6" max="6" width="12.140625" style="171" customWidth="1"/>
    <col min="7" max="7" width="11.140625" style="171" customWidth="1"/>
    <col min="8" max="8" width="27.421875" style="171" customWidth="1"/>
    <col min="9" max="9" width="21.57421875" style="419" customWidth="1"/>
    <col min="10" max="22" width="18.140625" style="2" customWidth="1"/>
    <col min="23" max="16384" width="18.140625" style="171" customWidth="1"/>
  </cols>
  <sheetData>
    <row r="1" spans="1:9" ht="17.25" customHeight="1">
      <c r="A1" s="6" t="s">
        <v>224</v>
      </c>
      <c r="B1" s="2"/>
      <c r="C1" s="160"/>
      <c r="D1" s="2"/>
      <c r="E1" s="7"/>
      <c r="F1" s="2"/>
      <c r="G1" s="2"/>
      <c r="H1" s="2"/>
      <c r="I1" s="266"/>
    </row>
    <row r="2" spans="1:12" ht="10.5" customHeight="1">
      <c r="A2" s="90" t="s">
        <v>137</v>
      </c>
      <c r="B2" s="2"/>
      <c r="C2" s="161"/>
      <c r="D2" s="91"/>
      <c r="E2" s="411"/>
      <c r="F2" s="91"/>
      <c r="G2" s="92"/>
      <c r="H2" s="93"/>
      <c r="I2" s="266"/>
      <c r="J2" s="86"/>
      <c r="K2" s="86"/>
      <c r="L2" s="86"/>
    </row>
    <row r="3" spans="1:12" ht="20.25" customHeight="1">
      <c r="A3" s="6" t="s">
        <v>495</v>
      </c>
      <c r="B3" s="2"/>
      <c r="C3" s="162"/>
      <c r="D3" s="94"/>
      <c r="E3" s="412"/>
      <c r="F3" s="94"/>
      <c r="G3" s="94"/>
      <c r="H3" s="94"/>
      <c r="I3" s="266"/>
      <c r="J3" s="87"/>
      <c r="K3" s="88"/>
      <c r="L3" s="89"/>
    </row>
    <row r="4" spans="1:12" ht="39.75" customHeight="1" thickBot="1">
      <c r="A4" s="22" t="s">
        <v>289</v>
      </c>
      <c r="B4" s="2"/>
      <c r="C4" s="161"/>
      <c r="D4" s="91"/>
      <c r="E4" s="411"/>
      <c r="F4" s="91"/>
      <c r="G4" s="92"/>
      <c r="H4" s="93"/>
      <c r="I4" s="266"/>
      <c r="J4" s="86"/>
      <c r="K4" s="86"/>
      <c r="L4" s="86"/>
    </row>
    <row r="5" spans="1:9" ht="39.75" customHeight="1" thickBot="1">
      <c r="A5" s="742" t="s">
        <v>524</v>
      </c>
      <c r="B5" s="743"/>
      <c r="C5" s="744"/>
      <c r="D5" s="755" t="s">
        <v>276</v>
      </c>
      <c r="E5" s="756"/>
      <c r="F5" s="756"/>
      <c r="G5" s="757"/>
      <c r="H5" s="755" t="s">
        <v>747</v>
      </c>
      <c r="I5" s="757"/>
    </row>
    <row r="6" spans="1:9" ht="39.75" customHeight="1" thickBot="1">
      <c r="A6" s="748"/>
      <c r="B6" s="749"/>
      <c r="C6" s="750"/>
      <c r="D6" s="167" t="s">
        <v>277</v>
      </c>
      <c r="E6" s="413" t="s">
        <v>572</v>
      </c>
      <c r="F6" s="167" t="s">
        <v>384</v>
      </c>
      <c r="G6" s="167" t="s">
        <v>533</v>
      </c>
      <c r="H6" s="167" t="s">
        <v>748</v>
      </c>
      <c r="I6" s="415" t="s">
        <v>280</v>
      </c>
    </row>
    <row r="7" spans="1:9" ht="39.75" customHeight="1" thickBot="1">
      <c r="A7" s="742" t="s">
        <v>169</v>
      </c>
      <c r="B7" s="743"/>
      <c r="C7" s="744"/>
      <c r="D7" s="168" t="s">
        <v>170</v>
      </c>
      <c r="E7" s="505">
        <v>0</v>
      </c>
      <c r="F7" s="168">
        <v>0</v>
      </c>
      <c r="G7" s="168">
        <v>0</v>
      </c>
      <c r="H7" s="168" t="s">
        <v>171</v>
      </c>
      <c r="I7" s="513">
        <v>0</v>
      </c>
    </row>
    <row r="8" spans="1:9" ht="39.75" customHeight="1" thickBot="1">
      <c r="A8" s="745"/>
      <c r="B8" s="746"/>
      <c r="C8" s="747"/>
      <c r="D8" s="168" t="s">
        <v>525</v>
      </c>
      <c r="E8" s="505">
        <v>0</v>
      </c>
      <c r="F8" s="168">
        <v>0</v>
      </c>
      <c r="G8" s="168">
        <v>0</v>
      </c>
      <c r="H8" s="168" t="s">
        <v>172</v>
      </c>
      <c r="I8" s="513">
        <v>0</v>
      </c>
    </row>
    <row r="9" spans="1:9" ht="39.75" customHeight="1" thickBot="1">
      <c r="A9" s="745"/>
      <c r="B9" s="746"/>
      <c r="C9" s="747"/>
      <c r="D9" s="168" t="s">
        <v>173</v>
      </c>
      <c r="E9" s="505">
        <v>0</v>
      </c>
      <c r="F9" s="168">
        <v>0</v>
      </c>
      <c r="G9" s="168">
        <v>0</v>
      </c>
      <c r="H9" s="168" t="s">
        <v>174</v>
      </c>
      <c r="I9" s="513">
        <v>0</v>
      </c>
    </row>
    <row r="10" spans="1:9" ht="39.75" customHeight="1" thickBot="1">
      <c r="A10" s="745"/>
      <c r="B10" s="746"/>
      <c r="C10" s="747"/>
      <c r="D10" s="168" t="s">
        <v>536</v>
      </c>
      <c r="E10" s="505">
        <v>0</v>
      </c>
      <c r="F10" s="168">
        <v>0</v>
      </c>
      <c r="G10" s="168">
        <v>0</v>
      </c>
      <c r="H10" s="168" t="s">
        <v>539</v>
      </c>
      <c r="I10" s="513">
        <v>0</v>
      </c>
    </row>
    <row r="11" spans="1:9" ht="39.75" customHeight="1" thickBot="1">
      <c r="A11" s="745"/>
      <c r="B11" s="746"/>
      <c r="C11" s="747"/>
      <c r="D11" s="168" t="s">
        <v>175</v>
      </c>
      <c r="E11" s="505">
        <v>0</v>
      </c>
      <c r="F11" s="168">
        <v>0</v>
      </c>
      <c r="G11" s="168">
        <v>0</v>
      </c>
      <c r="H11" s="168" t="s">
        <v>176</v>
      </c>
      <c r="I11" s="513">
        <v>0</v>
      </c>
    </row>
    <row r="12" spans="1:9" ht="39.75" customHeight="1" thickBot="1">
      <c r="A12" s="745"/>
      <c r="B12" s="746"/>
      <c r="C12" s="747"/>
      <c r="D12" s="168" t="s">
        <v>177</v>
      </c>
      <c r="E12" s="505">
        <v>0</v>
      </c>
      <c r="F12" s="168">
        <v>0</v>
      </c>
      <c r="G12" s="168">
        <v>0</v>
      </c>
      <c r="H12" s="168" t="s">
        <v>178</v>
      </c>
      <c r="I12" s="513">
        <v>0</v>
      </c>
    </row>
    <row r="13" spans="1:9" ht="39.75" customHeight="1" thickBot="1">
      <c r="A13" s="745"/>
      <c r="B13" s="746"/>
      <c r="C13" s="747"/>
      <c r="D13" s="168" t="s">
        <v>537</v>
      </c>
      <c r="E13" s="505">
        <v>0</v>
      </c>
      <c r="F13" s="168">
        <v>0</v>
      </c>
      <c r="G13" s="168">
        <v>0</v>
      </c>
      <c r="H13" s="168" t="s">
        <v>180</v>
      </c>
      <c r="I13" s="513">
        <v>0</v>
      </c>
    </row>
    <row r="14" spans="1:9" ht="39.75" customHeight="1" thickBot="1">
      <c r="A14" s="745"/>
      <c r="B14" s="746"/>
      <c r="C14" s="747"/>
      <c r="D14" s="168" t="s">
        <v>179</v>
      </c>
      <c r="E14" s="505">
        <v>0</v>
      </c>
      <c r="F14" s="168">
        <v>0</v>
      </c>
      <c r="G14" s="168">
        <v>0</v>
      </c>
      <c r="H14" s="168" t="s">
        <v>349</v>
      </c>
      <c r="I14" s="513">
        <v>0</v>
      </c>
    </row>
    <row r="15" spans="1:9" ht="39.75" customHeight="1" thickBot="1">
      <c r="A15" s="745"/>
      <c r="B15" s="746"/>
      <c r="C15" s="747"/>
      <c r="D15" s="168" t="s">
        <v>538</v>
      </c>
      <c r="E15" s="505">
        <v>0</v>
      </c>
      <c r="F15" s="168">
        <v>0</v>
      </c>
      <c r="G15" s="168">
        <v>0</v>
      </c>
      <c r="H15" s="168" t="s">
        <v>526</v>
      </c>
      <c r="I15" s="513">
        <v>0</v>
      </c>
    </row>
    <row r="16" spans="1:9" ht="39.75" customHeight="1" thickBot="1">
      <c r="A16" s="745"/>
      <c r="B16" s="746"/>
      <c r="C16" s="747"/>
      <c r="D16" s="168" t="s">
        <v>535</v>
      </c>
      <c r="E16" s="505">
        <v>0</v>
      </c>
      <c r="F16" s="168">
        <v>0</v>
      </c>
      <c r="G16" s="168">
        <v>0</v>
      </c>
      <c r="H16" s="168" t="s">
        <v>540</v>
      </c>
      <c r="I16" s="513">
        <v>0</v>
      </c>
    </row>
    <row r="17" spans="1:9" ht="39.75" customHeight="1" thickBot="1">
      <c r="A17" s="745"/>
      <c r="B17" s="746"/>
      <c r="C17" s="747"/>
      <c r="D17" s="168" t="s">
        <v>534</v>
      </c>
      <c r="E17" s="505">
        <v>0</v>
      </c>
      <c r="F17" s="168">
        <v>0</v>
      </c>
      <c r="G17" s="168">
        <v>0</v>
      </c>
      <c r="H17" s="168" t="s">
        <v>541</v>
      </c>
      <c r="I17" s="513">
        <v>0</v>
      </c>
    </row>
    <row r="18" spans="1:9" ht="39.75" customHeight="1" thickBot="1">
      <c r="A18" s="745"/>
      <c r="B18" s="746"/>
      <c r="C18" s="747"/>
      <c r="D18" s="168" t="s">
        <v>527</v>
      </c>
      <c r="E18" s="505">
        <v>0</v>
      </c>
      <c r="F18" s="168">
        <v>0</v>
      </c>
      <c r="G18" s="168">
        <v>0</v>
      </c>
      <c r="H18" s="168" t="s">
        <v>385</v>
      </c>
      <c r="I18" s="513">
        <v>0</v>
      </c>
    </row>
    <row r="19" spans="1:9" ht="39.75" customHeight="1" thickBot="1">
      <c r="A19" s="745"/>
      <c r="B19" s="746"/>
      <c r="C19" s="747"/>
      <c r="D19" s="168" t="s">
        <v>528</v>
      </c>
      <c r="E19" s="505">
        <v>0</v>
      </c>
      <c r="F19" s="168">
        <v>0</v>
      </c>
      <c r="G19" s="168">
        <v>0</v>
      </c>
      <c r="H19" s="168" t="s">
        <v>720</v>
      </c>
      <c r="I19" s="513">
        <v>0</v>
      </c>
    </row>
    <row r="20" spans="1:9" ht="39.75" customHeight="1" thickBot="1">
      <c r="A20" s="745"/>
      <c r="B20" s="746"/>
      <c r="C20" s="747"/>
      <c r="D20" s="168" t="s">
        <v>599</v>
      </c>
      <c r="E20" s="505">
        <v>0</v>
      </c>
      <c r="F20" s="168">
        <v>0</v>
      </c>
      <c r="G20" s="168">
        <v>0</v>
      </c>
      <c r="H20" s="168" t="s">
        <v>600</v>
      </c>
      <c r="I20" s="513">
        <v>0</v>
      </c>
    </row>
    <row r="21" spans="1:9" ht="39.75" customHeight="1" thickBot="1">
      <c r="A21" s="748"/>
      <c r="B21" s="749"/>
      <c r="C21" s="750"/>
      <c r="D21" s="168" t="s">
        <v>267</v>
      </c>
      <c r="E21" s="505">
        <v>0</v>
      </c>
      <c r="F21" s="168">
        <v>0</v>
      </c>
      <c r="G21" s="168">
        <v>0</v>
      </c>
      <c r="H21" s="168"/>
      <c r="I21" s="513">
        <v>0</v>
      </c>
    </row>
    <row r="22" spans="1:9" ht="39.75" customHeight="1" thickBot="1">
      <c r="A22" s="758" t="s">
        <v>550</v>
      </c>
      <c r="B22" s="742" t="s">
        <v>436</v>
      </c>
      <c r="C22" s="744"/>
      <c r="D22" s="168" t="s">
        <v>573</v>
      </c>
      <c r="E22" s="506">
        <f>'ONCOLOGIE 1'!$H$14</f>
        <v>1215</v>
      </c>
      <c r="F22" s="410"/>
      <c r="G22" s="410"/>
      <c r="H22" s="410" t="s">
        <v>283</v>
      </c>
      <c r="I22" s="514">
        <f>'ONCOLOGIE 1'!H24/'ONCOLOGIE 1'!H14</f>
        <v>12082.878987654321</v>
      </c>
    </row>
    <row r="23" spans="1:9" ht="39.75" customHeight="1" thickBot="1">
      <c r="A23" s="759"/>
      <c r="B23" s="748"/>
      <c r="C23" s="750"/>
      <c r="D23" s="168" t="s">
        <v>574</v>
      </c>
      <c r="E23" s="505">
        <v>0</v>
      </c>
      <c r="F23" s="168">
        <v>0</v>
      </c>
      <c r="G23" s="168">
        <v>0</v>
      </c>
      <c r="H23" s="168" t="s">
        <v>575</v>
      </c>
      <c r="I23" s="513">
        <v>0</v>
      </c>
    </row>
    <row r="24" spans="1:9" ht="39.75" customHeight="1" thickBot="1">
      <c r="A24" s="759"/>
      <c r="B24" s="755" t="s">
        <v>437</v>
      </c>
      <c r="C24" s="757"/>
      <c r="D24" s="168" t="s">
        <v>438</v>
      </c>
      <c r="E24" s="505">
        <v>0</v>
      </c>
      <c r="F24" s="168">
        <v>0</v>
      </c>
      <c r="G24" s="168">
        <v>0</v>
      </c>
      <c r="H24" s="168" t="s">
        <v>721</v>
      </c>
      <c r="I24" s="513">
        <v>0</v>
      </c>
    </row>
    <row r="25" spans="1:9" ht="39.75" customHeight="1" thickBot="1">
      <c r="A25" s="759"/>
      <c r="B25" s="742" t="s">
        <v>156</v>
      </c>
      <c r="C25" s="744"/>
      <c r="D25" s="168" t="s">
        <v>354</v>
      </c>
      <c r="E25" s="505">
        <v>0</v>
      </c>
      <c r="F25" s="168">
        <v>0</v>
      </c>
      <c r="G25" s="168">
        <v>0</v>
      </c>
      <c r="H25" s="168" t="s">
        <v>722</v>
      </c>
      <c r="I25" s="513">
        <v>0</v>
      </c>
    </row>
    <row r="26" spans="1:9" ht="39.75" customHeight="1" thickBot="1">
      <c r="A26" s="759"/>
      <c r="B26" s="745"/>
      <c r="C26" s="747"/>
      <c r="D26" s="168" t="s">
        <v>355</v>
      </c>
      <c r="E26" s="505">
        <v>0</v>
      </c>
      <c r="F26" s="168">
        <v>0</v>
      </c>
      <c r="G26" s="168">
        <v>0</v>
      </c>
      <c r="H26" s="168" t="s">
        <v>723</v>
      </c>
      <c r="I26" s="513">
        <v>0</v>
      </c>
    </row>
    <row r="27" spans="1:9" ht="39.75" customHeight="1" thickBot="1">
      <c r="A27" s="759"/>
      <c r="B27" s="745"/>
      <c r="C27" s="747"/>
      <c r="D27" s="168" t="s">
        <v>356</v>
      </c>
      <c r="E27" s="505">
        <v>0</v>
      </c>
      <c r="F27" s="168">
        <v>0</v>
      </c>
      <c r="G27" s="168">
        <v>0</v>
      </c>
      <c r="H27" s="168" t="s">
        <v>724</v>
      </c>
      <c r="I27" s="513">
        <v>0</v>
      </c>
    </row>
    <row r="28" spans="1:9" ht="39.75" customHeight="1" thickBot="1">
      <c r="A28" s="759"/>
      <c r="B28" s="745"/>
      <c r="C28" s="747"/>
      <c r="D28" s="168" t="s">
        <v>357</v>
      </c>
      <c r="E28" s="505">
        <v>0</v>
      </c>
      <c r="F28" s="168">
        <v>0</v>
      </c>
      <c r="G28" s="168">
        <v>0</v>
      </c>
      <c r="H28" s="168" t="s">
        <v>725</v>
      </c>
      <c r="I28" s="513">
        <v>0</v>
      </c>
    </row>
    <row r="29" spans="1:9" ht="39.75" customHeight="1" thickBot="1">
      <c r="A29" s="759"/>
      <c r="B29" s="745"/>
      <c r="C29" s="747"/>
      <c r="D29" s="168" t="s">
        <v>358</v>
      </c>
      <c r="E29" s="505">
        <v>0</v>
      </c>
      <c r="F29" s="168">
        <v>0</v>
      </c>
      <c r="G29" s="168">
        <v>0</v>
      </c>
      <c r="H29" s="168" t="s">
        <v>726</v>
      </c>
      <c r="I29" s="513">
        <v>0</v>
      </c>
    </row>
    <row r="30" spans="1:9" ht="39.75" customHeight="1" thickBot="1">
      <c r="A30" s="759"/>
      <c r="B30" s="745"/>
      <c r="C30" s="747"/>
      <c r="D30" s="168" t="s">
        <v>542</v>
      </c>
      <c r="E30" s="505">
        <v>0</v>
      </c>
      <c r="F30" s="168">
        <v>0</v>
      </c>
      <c r="G30" s="168">
        <v>0</v>
      </c>
      <c r="H30" s="168" t="s">
        <v>12</v>
      </c>
      <c r="I30" s="513">
        <v>0</v>
      </c>
    </row>
    <row r="31" spans="1:9" ht="39.75" customHeight="1" thickBot="1">
      <c r="A31" s="759"/>
      <c r="B31" s="745"/>
      <c r="C31" s="747"/>
      <c r="D31" s="168" t="s">
        <v>543</v>
      </c>
      <c r="E31" s="505">
        <v>0</v>
      </c>
      <c r="F31" s="168">
        <v>0</v>
      </c>
      <c r="G31" s="168">
        <v>0</v>
      </c>
      <c r="H31" s="168" t="s">
        <v>13</v>
      </c>
      <c r="I31" s="513">
        <v>0</v>
      </c>
    </row>
    <row r="32" spans="1:9" ht="39.75" customHeight="1" thickBot="1">
      <c r="A32" s="759"/>
      <c r="B32" s="745"/>
      <c r="C32" s="747"/>
      <c r="D32" s="168" t="s">
        <v>544</v>
      </c>
      <c r="E32" s="505">
        <v>0</v>
      </c>
      <c r="F32" s="168">
        <v>0</v>
      </c>
      <c r="G32" s="168">
        <v>0</v>
      </c>
      <c r="H32" s="168" t="s">
        <v>14</v>
      </c>
      <c r="I32" s="513">
        <v>0</v>
      </c>
    </row>
    <row r="33" spans="1:9" ht="39.75" customHeight="1" thickBot="1">
      <c r="A33" s="759"/>
      <c r="B33" s="748"/>
      <c r="C33" s="750"/>
      <c r="D33" s="168" t="s">
        <v>267</v>
      </c>
      <c r="E33" s="505">
        <v>0</v>
      </c>
      <c r="F33" s="168">
        <v>0</v>
      </c>
      <c r="G33" s="168">
        <v>0</v>
      </c>
      <c r="H33" s="168"/>
      <c r="I33" s="513">
        <v>0</v>
      </c>
    </row>
    <row r="34" spans="1:9" ht="39.75" customHeight="1" thickBot="1">
      <c r="A34" s="759"/>
      <c r="B34" s="742" t="s">
        <v>157</v>
      </c>
      <c r="C34" s="744"/>
      <c r="D34" s="168" t="s">
        <v>158</v>
      </c>
      <c r="E34" s="505">
        <v>0</v>
      </c>
      <c r="F34" s="168">
        <v>0</v>
      </c>
      <c r="G34" s="168">
        <v>0</v>
      </c>
      <c r="H34" s="168" t="s">
        <v>15</v>
      </c>
      <c r="I34" s="513">
        <v>0</v>
      </c>
    </row>
    <row r="35" spans="1:9" ht="39.75" customHeight="1" thickBot="1">
      <c r="A35" s="759"/>
      <c r="B35" s="745"/>
      <c r="C35" s="747"/>
      <c r="D35" s="168" t="s">
        <v>159</v>
      </c>
      <c r="E35" s="505">
        <v>0</v>
      </c>
      <c r="F35" s="168">
        <v>0</v>
      </c>
      <c r="G35" s="168">
        <v>0</v>
      </c>
      <c r="H35" s="168" t="s">
        <v>16</v>
      </c>
      <c r="I35" s="513">
        <v>0</v>
      </c>
    </row>
    <row r="36" spans="1:9" ht="39.75" customHeight="1" thickBot="1">
      <c r="A36" s="759"/>
      <c r="B36" s="748"/>
      <c r="C36" s="750"/>
      <c r="D36" s="168" t="s">
        <v>267</v>
      </c>
      <c r="E36" s="505">
        <v>0</v>
      </c>
      <c r="F36" s="168">
        <v>0</v>
      </c>
      <c r="G36" s="168">
        <v>0</v>
      </c>
      <c r="H36" s="168"/>
      <c r="I36" s="513">
        <v>0</v>
      </c>
    </row>
    <row r="37" spans="1:9" ht="39.75" customHeight="1" thickBot="1">
      <c r="A37" s="759"/>
      <c r="B37" s="742" t="s">
        <v>378</v>
      </c>
      <c r="C37" s="744"/>
      <c r="D37" s="168" t="s">
        <v>379</v>
      </c>
      <c r="E37" s="505">
        <v>0</v>
      </c>
      <c r="F37" s="168">
        <v>0</v>
      </c>
      <c r="G37" s="168">
        <v>0</v>
      </c>
      <c r="H37" s="168" t="s">
        <v>601</v>
      </c>
      <c r="I37" s="513">
        <v>0</v>
      </c>
    </row>
    <row r="38" spans="1:9" ht="39.75" customHeight="1" thickBot="1">
      <c r="A38" s="759"/>
      <c r="B38" s="745"/>
      <c r="C38" s="747"/>
      <c r="D38" s="168" t="s">
        <v>150</v>
      </c>
      <c r="E38" s="505">
        <v>0</v>
      </c>
      <c r="F38" s="168">
        <v>0</v>
      </c>
      <c r="G38" s="168">
        <v>0</v>
      </c>
      <c r="H38" s="168" t="s">
        <v>602</v>
      </c>
      <c r="I38" s="513">
        <v>0</v>
      </c>
    </row>
    <row r="39" spans="1:9" ht="39.75" customHeight="1" thickBot="1">
      <c r="A39" s="759"/>
      <c r="B39" s="745"/>
      <c r="C39" s="747"/>
      <c r="D39" s="168" t="s">
        <v>151</v>
      </c>
      <c r="E39" s="505">
        <v>0</v>
      </c>
      <c r="F39" s="168">
        <v>0</v>
      </c>
      <c r="G39" s="168">
        <v>0</v>
      </c>
      <c r="H39" s="168" t="s">
        <v>603</v>
      </c>
      <c r="I39" s="513">
        <v>0</v>
      </c>
    </row>
    <row r="40" spans="1:9" ht="39.75" customHeight="1" thickBot="1">
      <c r="A40" s="759"/>
      <c r="B40" s="745"/>
      <c r="C40" s="747"/>
      <c r="D40" s="168" t="s">
        <v>152</v>
      </c>
      <c r="E40" s="505">
        <v>0</v>
      </c>
      <c r="F40" s="168">
        <v>0</v>
      </c>
      <c r="G40" s="168">
        <v>0</v>
      </c>
      <c r="H40" s="168" t="s">
        <v>604</v>
      </c>
      <c r="I40" s="513">
        <v>0</v>
      </c>
    </row>
    <row r="41" spans="1:9" ht="39.75" customHeight="1" thickBot="1">
      <c r="A41" s="759"/>
      <c r="B41" s="745"/>
      <c r="C41" s="747"/>
      <c r="D41" s="168" t="s">
        <v>153</v>
      </c>
      <c r="E41" s="505">
        <v>0</v>
      </c>
      <c r="F41" s="168">
        <v>0</v>
      </c>
      <c r="G41" s="168">
        <v>0</v>
      </c>
      <c r="H41" s="168" t="s">
        <v>605</v>
      </c>
      <c r="I41" s="513">
        <v>0</v>
      </c>
    </row>
    <row r="42" spans="1:9" ht="39.75" customHeight="1" thickBot="1">
      <c r="A42" s="759"/>
      <c r="B42" s="748"/>
      <c r="C42" s="750"/>
      <c r="D42" s="168" t="s">
        <v>267</v>
      </c>
      <c r="E42" s="505">
        <v>0</v>
      </c>
      <c r="F42" s="168">
        <v>0</v>
      </c>
      <c r="G42" s="168">
        <v>0</v>
      </c>
      <c r="H42" s="168"/>
      <c r="I42" s="513">
        <v>0</v>
      </c>
    </row>
    <row r="43" spans="1:9" ht="39.75" customHeight="1" thickBot="1">
      <c r="A43" s="760"/>
      <c r="B43" s="755" t="s">
        <v>606</v>
      </c>
      <c r="C43" s="756"/>
      <c r="D43" s="757"/>
      <c r="E43" s="505">
        <v>0</v>
      </c>
      <c r="F43" s="168">
        <v>0</v>
      </c>
      <c r="G43" s="168">
        <v>0</v>
      </c>
      <c r="H43" s="168"/>
      <c r="I43" s="513">
        <v>0</v>
      </c>
    </row>
    <row r="44" spans="1:9" ht="39.75" customHeight="1" thickBot="1">
      <c r="A44" s="742" t="s">
        <v>554</v>
      </c>
      <c r="B44" s="743"/>
      <c r="C44" s="744"/>
      <c r="D44" s="168" t="s">
        <v>181</v>
      </c>
      <c r="E44" s="505">
        <v>0</v>
      </c>
      <c r="F44" s="168">
        <v>0</v>
      </c>
      <c r="G44" s="168">
        <v>0</v>
      </c>
      <c r="H44" s="168" t="s">
        <v>182</v>
      </c>
      <c r="I44" s="513">
        <v>0</v>
      </c>
    </row>
    <row r="45" spans="1:9" ht="39.75" customHeight="1" thickBot="1">
      <c r="A45" s="745"/>
      <c r="B45" s="746"/>
      <c r="C45" s="747"/>
      <c r="D45" s="173" t="s">
        <v>64</v>
      </c>
      <c r="E45" s="505">
        <v>0</v>
      </c>
      <c r="F45" s="168">
        <v>0</v>
      </c>
      <c r="G45" s="168">
        <v>0</v>
      </c>
      <c r="H45" s="173" t="s">
        <v>65</v>
      </c>
      <c r="I45" s="513">
        <v>0</v>
      </c>
    </row>
    <row r="46" spans="1:9" ht="39.75" customHeight="1" thickBot="1">
      <c r="A46" s="745"/>
      <c r="B46" s="746"/>
      <c r="C46" s="747"/>
      <c r="D46" s="173" t="s">
        <v>66</v>
      </c>
      <c r="E46" s="505">
        <v>0</v>
      </c>
      <c r="F46" s="168">
        <v>0</v>
      </c>
      <c r="G46" s="168">
        <v>0</v>
      </c>
      <c r="H46" s="173" t="s">
        <v>67</v>
      </c>
      <c r="I46" s="513">
        <v>0</v>
      </c>
    </row>
    <row r="47" spans="1:9" ht="39.75" customHeight="1" thickBot="1">
      <c r="A47" s="745"/>
      <c r="B47" s="746"/>
      <c r="C47" s="747"/>
      <c r="D47" s="173" t="s">
        <v>68</v>
      </c>
      <c r="E47" s="505">
        <v>0</v>
      </c>
      <c r="F47" s="168">
        <v>0</v>
      </c>
      <c r="G47" s="168">
        <v>0</v>
      </c>
      <c r="H47" s="173" t="s">
        <v>69</v>
      </c>
      <c r="I47" s="513">
        <v>0</v>
      </c>
    </row>
    <row r="48" spans="1:9" ht="39.75" customHeight="1" thickBot="1">
      <c r="A48" s="745"/>
      <c r="B48" s="746"/>
      <c r="C48" s="747"/>
      <c r="D48" s="173" t="s">
        <v>70</v>
      </c>
      <c r="E48" s="505">
        <v>0</v>
      </c>
      <c r="F48" s="168">
        <v>0</v>
      </c>
      <c r="G48" s="168">
        <v>0</v>
      </c>
      <c r="H48" s="173" t="s">
        <v>71</v>
      </c>
      <c r="I48" s="513">
        <v>0</v>
      </c>
    </row>
    <row r="49" spans="1:9" ht="39.75" customHeight="1" thickBot="1">
      <c r="A49" s="745"/>
      <c r="B49" s="746"/>
      <c r="C49" s="747"/>
      <c r="D49" s="173" t="s">
        <v>72</v>
      </c>
      <c r="E49" s="505">
        <v>0</v>
      </c>
      <c r="F49" s="168">
        <v>0</v>
      </c>
      <c r="G49" s="168">
        <v>0</v>
      </c>
      <c r="H49" s="173" t="s">
        <v>576</v>
      </c>
      <c r="I49" s="513">
        <v>0</v>
      </c>
    </row>
    <row r="50" spans="1:9" ht="39.75" customHeight="1" thickBot="1">
      <c r="A50" s="745"/>
      <c r="B50" s="746"/>
      <c r="C50" s="747"/>
      <c r="D50" s="168" t="s">
        <v>73</v>
      </c>
      <c r="E50" s="505">
        <v>0</v>
      </c>
      <c r="F50" s="168">
        <v>0</v>
      </c>
      <c r="G50" s="168">
        <v>0</v>
      </c>
      <c r="H50" s="168" t="s">
        <v>74</v>
      </c>
      <c r="I50" s="513">
        <v>0</v>
      </c>
    </row>
    <row r="51" spans="1:9" ht="39.75" customHeight="1" thickBot="1">
      <c r="A51" s="745"/>
      <c r="B51" s="746"/>
      <c r="C51" s="747"/>
      <c r="D51" s="173" t="s">
        <v>75</v>
      </c>
      <c r="E51" s="505">
        <v>0</v>
      </c>
      <c r="F51" s="168">
        <v>0</v>
      </c>
      <c r="G51" s="168">
        <v>0</v>
      </c>
      <c r="H51" s="173" t="s">
        <v>76</v>
      </c>
      <c r="I51" s="513">
        <v>0</v>
      </c>
    </row>
    <row r="52" spans="1:9" ht="39.75" customHeight="1" thickBot="1">
      <c r="A52" s="745"/>
      <c r="B52" s="746"/>
      <c r="C52" s="747"/>
      <c r="D52" s="173" t="s">
        <v>77</v>
      </c>
      <c r="E52" s="505">
        <v>0</v>
      </c>
      <c r="F52" s="168">
        <v>0</v>
      </c>
      <c r="G52" s="168">
        <v>0</v>
      </c>
      <c r="H52" s="173" t="s">
        <v>78</v>
      </c>
      <c r="I52" s="513">
        <v>0</v>
      </c>
    </row>
    <row r="53" spans="1:9" ht="39.75" customHeight="1" thickBot="1">
      <c r="A53" s="745"/>
      <c r="B53" s="746"/>
      <c r="C53" s="747"/>
      <c r="D53" s="173" t="s">
        <v>79</v>
      </c>
      <c r="E53" s="505">
        <v>0</v>
      </c>
      <c r="F53" s="168">
        <v>0</v>
      </c>
      <c r="G53" s="168">
        <v>0</v>
      </c>
      <c r="H53" s="173" t="s">
        <v>80</v>
      </c>
      <c r="I53" s="513">
        <v>0</v>
      </c>
    </row>
    <row r="54" spans="1:9" ht="39.75" customHeight="1" thickBot="1">
      <c r="A54" s="745"/>
      <c r="B54" s="746"/>
      <c r="C54" s="747"/>
      <c r="D54" s="173" t="s">
        <v>81</v>
      </c>
      <c r="E54" s="505">
        <v>0</v>
      </c>
      <c r="F54" s="168">
        <v>0</v>
      </c>
      <c r="G54" s="168">
        <v>0</v>
      </c>
      <c r="H54" s="173" t="s">
        <v>82</v>
      </c>
      <c r="I54" s="513">
        <v>0</v>
      </c>
    </row>
    <row r="55" spans="1:9" ht="39.75" customHeight="1" thickBot="1">
      <c r="A55" s="745"/>
      <c r="B55" s="746"/>
      <c r="C55" s="747"/>
      <c r="D55" s="173" t="s">
        <v>83</v>
      </c>
      <c r="E55" s="505">
        <v>0</v>
      </c>
      <c r="F55" s="168">
        <v>0</v>
      </c>
      <c r="G55" s="168">
        <v>0</v>
      </c>
      <c r="H55" s="173" t="s">
        <v>84</v>
      </c>
      <c r="I55" s="513">
        <v>0</v>
      </c>
    </row>
    <row r="56" spans="1:9" ht="39.75" customHeight="1" thickBot="1">
      <c r="A56" s="745"/>
      <c r="B56" s="746"/>
      <c r="C56" s="747"/>
      <c r="D56" s="173" t="s">
        <v>85</v>
      </c>
      <c r="E56" s="505">
        <v>0</v>
      </c>
      <c r="F56" s="168">
        <v>0</v>
      </c>
      <c r="G56" s="168">
        <v>0</v>
      </c>
      <c r="H56" s="173" t="s">
        <v>607</v>
      </c>
      <c r="I56" s="513">
        <v>0</v>
      </c>
    </row>
    <row r="57" spans="1:9" ht="39.75" customHeight="1" thickBot="1">
      <c r="A57" s="745"/>
      <c r="B57" s="746"/>
      <c r="C57" s="747"/>
      <c r="D57" s="173" t="s">
        <v>86</v>
      </c>
      <c r="E57" s="505">
        <v>0</v>
      </c>
      <c r="F57" s="168">
        <v>0</v>
      </c>
      <c r="G57" s="168">
        <v>0</v>
      </c>
      <c r="H57" s="173" t="s">
        <v>87</v>
      </c>
      <c r="I57" s="513">
        <v>0</v>
      </c>
    </row>
    <row r="58" spans="1:9" ht="39.75" customHeight="1" thickBot="1">
      <c r="A58" s="748"/>
      <c r="B58" s="749"/>
      <c r="C58" s="750"/>
      <c r="D58" s="168" t="s">
        <v>267</v>
      </c>
      <c r="E58" s="505">
        <v>0</v>
      </c>
      <c r="F58" s="168">
        <v>0</v>
      </c>
      <c r="G58" s="168">
        <v>0</v>
      </c>
      <c r="H58" s="168"/>
      <c r="I58" s="513">
        <v>0</v>
      </c>
    </row>
    <row r="59" spans="1:9" ht="39.75" customHeight="1" thickBot="1">
      <c r="A59" s="742" t="s">
        <v>247</v>
      </c>
      <c r="B59" s="743"/>
      <c r="C59" s="744"/>
      <c r="D59" s="168" t="s">
        <v>279</v>
      </c>
      <c r="E59" s="506">
        <f>'DIABET 1'!$J$13</f>
        <v>12154</v>
      </c>
      <c r="F59" s="410">
        <v>0</v>
      </c>
      <c r="G59" s="410">
        <v>0</v>
      </c>
      <c r="H59" s="168" t="s">
        <v>283</v>
      </c>
      <c r="I59" s="513">
        <f>'DIABET 1'!J22/'DIABET 1'!J13</f>
        <v>1082.0435148922165</v>
      </c>
    </row>
    <row r="60" spans="1:9" ht="39.75" customHeight="1" thickBot="1">
      <c r="A60" s="745"/>
      <c r="B60" s="746"/>
      <c r="C60" s="747"/>
      <c r="D60" s="168" t="s">
        <v>88</v>
      </c>
      <c r="E60" s="506">
        <f>'DIABET 2'!C14</f>
        <v>1326</v>
      </c>
      <c r="F60" s="410">
        <v>0</v>
      </c>
      <c r="G60" s="410">
        <v>0</v>
      </c>
      <c r="H60" s="168" t="s">
        <v>608</v>
      </c>
      <c r="I60" s="513">
        <f>'DIABET 2'!G14/'DIABET 2'!C14</f>
        <v>33.36199095022624</v>
      </c>
    </row>
    <row r="61" spans="1:9" ht="39.75" customHeight="1" thickBot="1">
      <c r="A61" s="745"/>
      <c r="B61" s="746"/>
      <c r="C61" s="747"/>
      <c r="D61" s="168" t="s">
        <v>89</v>
      </c>
      <c r="E61" s="507">
        <f>'DIABET 2'!A14</f>
        <v>57</v>
      </c>
      <c r="F61" s="410">
        <v>0</v>
      </c>
      <c r="G61" s="410">
        <v>0</v>
      </c>
      <c r="H61" s="168" t="s">
        <v>90</v>
      </c>
      <c r="I61" s="513">
        <f>'DIABET 2'!E14/'DIABET 2'!A14</f>
        <v>852.6315789473684</v>
      </c>
    </row>
    <row r="62" spans="1:9" ht="39.75" customHeight="1" thickBot="1">
      <c r="A62" s="745"/>
      <c r="B62" s="746"/>
      <c r="C62" s="747"/>
      <c r="D62" s="168" t="s">
        <v>91</v>
      </c>
      <c r="E62" s="506">
        <f>'DIABET 2'!B14</f>
        <v>2795</v>
      </c>
      <c r="F62" s="410">
        <v>0</v>
      </c>
      <c r="G62" s="410">
        <v>0</v>
      </c>
      <c r="H62" s="168" t="s">
        <v>92</v>
      </c>
      <c r="I62" s="513">
        <f>'DIABET 2'!F14/'DIABET 2'!B14</f>
        <v>324.05924865831844</v>
      </c>
    </row>
    <row r="63" spans="1:9" ht="39.75" customHeight="1" thickBot="1">
      <c r="A63" s="745"/>
      <c r="B63" s="746"/>
      <c r="C63" s="747"/>
      <c r="D63" s="168" t="s">
        <v>439</v>
      </c>
      <c r="E63" s="505">
        <v>0</v>
      </c>
      <c r="F63" s="168">
        <v>0</v>
      </c>
      <c r="G63" s="168">
        <v>0</v>
      </c>
      <c r="H63" s="168" t="s">
        <v>440</v>
      </c>
      <c r="I63" s="513"/>
    </row>
    <row r="64" spans="1:9" ht="39.75" customHeight="1" thickBot="1">
      <c r="A64" s="745"/>
      <c r="B64" s="746"/>
      <c r="C64" s="747"/>
      <c r="D64" s="168" t="s">
        <v>577</v>
      </c>
      <c r="E64" s="505">
        <v>0</v>
      </c>
      <c r="F64" s="168">
        <v>0</v>
      </c>
      <c r="G64" s="168">
        <v>0</v>
      </c>
      <c r="H64" s="168" t="s">
        <v>578</v>
      </c>
      <c r="I64" s="513"/>
    </row>
    <row r="65" spans="1:9" ht="39.75" customHeight="1" thickBot="1">
      <c r="A65" s="745"/>
      <c r="B65" s="746"/>
      <c r="C65" s="747"/>
      <c r="D65" s="168" t="s">
        <v>609</v>
      </c>
      <c r="E65" s="505">
        <v>0</v>
      </c>
      <c r="F65" s="168">
        <v>0</v>
      </c>
      <c r="G65" s="168">
        <v>0</v>
      </c>
      <c r="H65" s="168" t="s">
        <v>610</v>
      </c>
      <c r="I65" s="513"/>
    </row>
    <row r="66" spans="1:9" ht="39.75" customHeight="1" thickBot="1">
      <c r="A66" s="745"/>
      <c r="B66" s="746"/>
      <c r="C66" s="747"/>
      <c r="D66" s="168" t="s">
        <v>441</v>
      </c>
      <c r="E66" s="508">
        <f>'DIABET 4'!A13</f>
        <v>1</v>
      </c>
      <c r="F66" s="410">
        <v>0</v>
      </c>
      <c r="G66" s="410">
        <v>0</v>
      </c>
      <c r="H66" s="168" t="s">
        <v>611</v>
      </c>
      <c r="I66" s="513">
        <f>'DIABET 4'!A20/'DIABET 4'!A13</f>
        <v>4733.82</v>
      </c>
    </row>
    <row r="67" spans="1:9" ht="39.75" customHeight="1" thickBot="1">
      <c r="A67" s="745"/>
      <c r="B67" s="746"/>
      <c r="C67" s="747"/>
      <c r="D67" s="168" t="s">
        <v>93</v>
      </c>
      <c r="E67" s="508">
        <f>'DIABET 4'!B13</f>
        <v>4</v>
      </c>
      <c r="F67" s="410">
        <v>0</v>
      </c>
      <c r="G67" s="410">
        <v>0</v>
      </c>
      <c r="H67" s="168" t="s">
        <v>94</v>
      </c>
      <c r="I67" s="513">
        <f>'DIABET 4'!B20/'DIABET 4'!B13</f>
        <v>9010.3825</v>
      </c>
    </row>
    <row r="68" spans="1:9" ht="39.75" customHeight="1" thickBot="1">
      <c r="A68" s="745"/>
      <c r="B68" s="746"/>
      <c r="C68" s="747"/>
      <c r="D68" s="173" t="s">
        <v>95</v>
      </c>
      <c r="E68" s="505">
        <v>0</v>
      </c>
      <c r="F68" s="168">
        <v>0</v>
      </c>
      <c r="G68" s="168">
        <v>0</v>
      </c>
      <c r="H68" s="173" t="s">
        <v>96</v>
      </c>
      <c r="I68" s="513">
        <v>0</v>
      </c>
    </row>
    <row r="69" spans="1:9" ht="39.75" customHeight="1" thickBot="1">
      <c r="A69" s="748"/>
      <c r="B69" s="749"/>
      <c r="C69" s="750"/>
      <c r="D69" s="168" t="s">
        <v>267</v>
      </c>
      <c r="E69" s="505"/>
      <c r="F69" s="168"/>
      <c r="G69" s="168"/>
      <c r="H69" s="168"/>
      <c r="I69" s="513"/>
    </row>
    <row r="70" spans="1:9" ht="39.75" customHeight="1" thickBot="1">
      <c r="A70" s="755" t="s">
        <v>612</v>
      </c>
      <c r="B70" s="756"/>
      <c r="C70" s="757"/>
      <c r="D70" s="168" t="s">
        <v>278</v>
      </c>
      <c r="E70" s="505">
        <v>0</v>
      </c>
      <c r="F70" s="168">
        <v>0</v>
      </c>
      <c r="G70" s="168">
        <v>0</v>
      </c>
      <c r="H70" s="168" t="s">
        <v>284</v>
      </c>
      <c r="I70" s="513">
        <v>0</v>
      </c>
    </row>
    <row r="71" spans="1:9" ht="39.75" customHeight="1" thickBot="1">
      <c r="A71" s="742" t="s">
        <v>183</v>
      </c>
      <c r="B71" s="743"/>
      <c r="C71" s="744"/>
      <c r="D71" s="168" t="s">
        <v>17</v>
      </c>
      <c r="E71" s="508">
        <f>HEMOFILIE!A13</f>
        <v>3</v>
      </c>
      <c r="F71" s="410">
        <v>0</v>
      </c>
      <c r="G71" s="410">
        <v>0</v>
      </c>
      <c r="H71" s="168" t="s">
        <v>18</v>
      </c>
      <c r="I71" s="513">
        <f>HEMOFILIE!A23/HEMOFILIE!A13</f>
        <v>306567.89</v>
      </c>
    </row>
    <row r="72" spans="1:9" ht="39.75" customHeight="1" thickBot="1">
      <c r="A72" s="745"/>
      <c r="B72" s="746"/>
      <c r="C72" s="747"/>
      <c r="D72" s="168" t="s">
        <v>19</v>
      </c>
      <c r="E72" s="508">
        <f>HEMOFILIE!B13</f>
        <v>2</v>
      </c>
      <c r="F72" s="410">
        <v>0</v>
      </c>
      <c r="G72" s="410">
        <v>0</v>
      </c>
      <c r="H72" s="168" t="s">
        <v>20</v>
      </c>
      <c r="I72" s="513">
        <f>HEMOFILIE!B23/HEMOFILIE!B13</f>
        <v>20537.515</v>
      </c>
    </row>
    <row r="73" spans="1:9" ht="39.75" customHeight="1" thickBot="1">
      <c r="A73" s="745"/>
      <c r="B73" s="746"/>
      <c r="C73" s="747"/>
      <c r="D73" s="168" t="s">
        <v>21</v>
      </c>
      <c r="E73" s="508">
        <f>HEMOFILIE!C13</f>
        <v>8</v>
      </c>
      <c r="F73" s="410">
        <v>0</v>
      </c>
      <c r="G73" s="410">
        <v>0</v>
      </c>
      <c r="H73" s="168" t="s">
        <v>22</v>
      </c>
      <c r="I73" s="513">
        <f>HEMOFILIE!C23/HEMOFILIE!C13</f>
        <v>6142.52</v>
      </c>
    </row>
    <row r="74" spans="1:9" ht="39.75" customHeight="1" thickBot="1">
      <c r="A74" s="745"/>
      <c r="B74" s="746"/>
      <c r="C74" s="747"/>
      <c r="D74" s="168" t="s">
        <v>613</v>
      </c>
      <c r="E74" s="505">
        <v>0</v>
      </c>
      <c r="F74" s="168">
        <v>0</v>
      </c>
      <c r="G74" s="168">
        <v>0</v>
      </c>
      <c r="H74" s="168" t="s">
        <v>160</v>
      </c>
      <c r="I74" s="513">
        <v>0</v>
      </c>
    </row>
    <row r="75" spans="1:9" ht="39.75" customHeight="1" thickBot="1">
      <c r="A75" s="745"/>
      <c r="B75" s="746"/>
      <c r="C75" s="747"/>
      <c r="D75" s="168" t="s">
        <v>23</v>
      </c>
      <c r="E75" s="505">
        <v>0</v>
      </c>
      <c r="F75" s="168">
        <v>0</v>
      </c>
      <c r="G75" s="168">
        <v>0</v>
      </c>
      <c r="H75" s="168" t="s">
        <v>24</v>
      </c>
      <c r="I75" s="513">
        <v>0</v>
      </c>
    </row>
    <row r="76" spans="1:9" ht="39.75" customHeight="1" thickBot="1">
      <c r="A76" s="745"/>
      <c r="B76" s="746"/>
      <c r="C76" s="747"/>
      <c r="D76" s="168" t="s">
        <v>25</v>
      </c>
      <c r="E76" s="505">
        <v>0</v>
      </c>
      <c r="F76" s="168">
        <v>0</v>
      </c>
      <c r="G76" s="168">
        <v>0</v>
      </c>
      <c r="H76" s="168" t="s">
        <v>26</v>
      </c>
      <c r="I76" s="513">
        <v>0</v>
      </c>
    </row>
    <row r="77" spans="1:9" ht="39.75" customHeight="1" thickBot="1">
      <c r="A77" s="745"/>
      <c r="B77" s="746"/>
      <c r="C77" s="747"/>
      <c r="D77" s="168" t="s">
        <v>27</v>
      </c>
      <c r="E77" s="505">
        <v>0</v>
      </c>
      <c r="F77" s="168">
        <v>0</v>
      </c>
      <c r="G77" s="168">
        <v>0</v>
      </c>
      <c r="H77" s="168" t="s">
        <v>28</v>
      </c>
      <c r="I77" s="513">
        <v>0</v>
      </c>
    </row>
    <row r="78" spans="1:9" ht="39.75" customHeight="1" thickBot="1">
      <c r="A78" s="745"/>
      <c r="B78" s="746"/>
      <c r="C78" s="747"/>
      <c r="D78" s="168" t="s">
        <v>29</v>
      </c>
      <c r="E78" s="505">
        <v>0</v>
      </c>
      <c r="F78" s="168">
        <v>0</v>
      </c>
      <c r="G78" s="168">
        <v>0</v>
      </c>
      <c r="H78" s="168" t="s">
        <v>30</v>
      </c>
      <c r="I78" s="513">
        <v>0</v>
      </c>
    </row>
    <row r="79" spans="1:9" ht="39.75" customHeight="1" thickBot="1">
      <c r="A79" s="745"/>
      <c r="B79" s="746"/>
      <c r="C79" s="747"/>
      <c r="D79" s="168" t="s">
        <v>97</v>
      </c>
      <c r="E79" s="505">
        <v>0</v>
      </c>
      <c r="F79" s="168">
        <v>0</v>
      </c>
      <c r="G79" s="168">
        <v>0</v>
      </c>
      <c r="H79" s="168" t="s">
        <v>98</v>
      </c>
      <c r="I79" s="513">
        <v>0</v>
      </c>
    </row>
    <row r="80" spans="1:9" ht="39.75" customHeight="1" thickBot="1">
      <c r="A80" s="745"/>
      <c r="B80" s="746"/>
      <c r="C80" s="747"/>
      <c r="D80" s="168" t="s">
        <v>99</v>
      </c>
      <c r="E80" s="505">
        <v>0</v>
      </c>
      <c r="F80" s="168">
        <v>0</v>
      </c>
      <c r="G80" s="168">
        <v>0</v>
      </c>
      <c r="H80" s="168" t="s">
        <v>100</v>
      </c>
      <c r="I80" s="513">
        <v>0</v>
      </c>
    </row>
    <row r="81" spans="1:9" ht="39.75" customHeight="1" thickBot="1">
      <c r="A81" s="745"/>
      <c r="B81" s="746"/>
      <c r="C81" s="747"/>
      <c r="D81" s="168" t="s">
        <v>267</v>
      </c>
      <c r="E81" s="505">
        <v>0</v>
      </c>
      <c r="F81" s="168">
        <v>0</v>
      </c>
      <c r="G81" s="168">
        <v>0</v>
      </c>
      <c r="H81" s="168"/>
      <c r="I81" s="513">
        <v>0</v>
      </c>
    </row>
    <row r="82" spans="1:9" ht="39.75" customHeight="1" thickBot="1">
      <c r="A82" s="745"/>
      <c r="B82" s="746"/>
      <c r="C82" s="747"/>
      <c r="D82" s="168" t="s">
        <v>442</v>
      </c>
      <c r="E82" s="507">
        <f>HEMOFILIE!B75</f>
        <v>1</v>
      </c>
      <c r="F82" s="410">
        <v>0</v>
      </c>
      <c r="G82" s="410">
        <v>0</v>
      </c>
      <c r="H82" s="168" t="s">
        <v>285</v>
      </c>
      <c r="I82" s="513">
        <f>HEMOFILIE!E75/HEMOFILIE!B75</f>
        <v>1061.56</v>
      </c>
    </row>
    <row r="83" spans="1:9" ht="39.75" customHeight="1" thickBot="1">
      <c r="A83" s="748"/>
      <c r="B83" s="749"/>
      <c r="C83" s="750"/>
      <c r="D83" s="168" t="s">
        <v>161</v>
      </c>
      <c r="E83" s="505">
        <v>0</v>
      </c>
      <c r="F83" s="168">
        <v>0</v>
      </c>
      <c r="G83" s="168">
        <v>0</v>
      </c>
      <c r="H83" s="168"/>
      <c r="I83" s="513">
        <v>0</v>
      </c>
    </row>
    <row r="84" spans="1:9" ht="39.75" customHeight="1" thickBot="1">
      <c r="A84" s="742" t="s">
        <v>185</v>
      </c>
      <c r="B84" s="743"/>
      <c r="C84" s="744"/>
      <c r="D84" s="168" t="s">
        <v>443</v>
      </c>
      <c r="E84" s="509">
        <v>0</v>
      </c>
      <c r="F84" s="420">
        <v>0</v>
      </c>
      <c r="G84" s="420">
        <v>0</v>
      </c>
      <c r="H84" s="168" t="s">
        <v>444</v>
      </c>
      <c r="I84" s="513"/>
    </row>
    <row r="85" spans="1:9" ht="43.5" customHeight="1" thickBot="1">
      <c r="A85" s="745"/>
      <c r="B85" s="746"/>
      <c r="C85" s="747"/>
      <c r="D85" s="168" t="s">
        <v>101</v>
      </c>
      <c r="E85" s="509">
        <v>0</v>
      </c>
      <c r="F85" s="420">
        <v>0</v>
      </c>
      <c r="G85" s="420">
        <v>0</v>
      </c>
      <c r="H85" s="168" t="s">
        <v>342</v>
      </c>
      <c r="I85" s="513"/>
    </row>
    <row r="86" spans="1:9" ht="39.75" customHeight="1" thickBot="1">
      <c r="A86" s="745"/>
      <c r="B86" s="746"/>
      <c r="C86" s="747"/>
      <c r="D86" s="168" t="s">
        <v>445</v>
      </c>
      <c r="E86" s="506">
        <f>'BOLI RARE'!C12</f>
        <v>6</v>
      </c>
      <c r="F86" s="410">
        <v>0</v>
      </c>
      <c r="G86" s="410">
        <v>0</v>
      </c>
      <c r="H86" s="168" t="s">
        <v>446</v>
      </c>
      <c r="I86" s="513">
        <f>'BOLI RARE'!C20/'BOLI RARE'!C12</f>
        <v>435878.5966666667</v>
      </c>
    </row>
    <row r="87" spans="1:9" ht="39.75" customHeight="1" thickBot="1">
      <c r="A87" s="745"/>
      <c r="B87" s="746"/>
      <c r="C87" s="747"/>
      <c r="D87" s="168" t="s">
        <v>447</v>
      </c>
      <c r="E87" s="509">
        <v>0</v>
      </c>
      <c r="F87" s="420">
        <v>0</v>
      </c>
      <c r="G87" s="420">
        <v>0</v>
      </c>
      <c r="H87" s="168" t="s">
        <v>448</v>
      </c>
      <c r="I87" s="513">
        <v>0</v>
      </c>
    </row>
    <row r="88" spans="1:9" ht="39.75" customHeight="1" thickBot="1">
      <c r="A88" s="745"/>
      <c r="B88" s="746"/>
      <c r="C88" s="747"/>
      <c r="D88" s="168" t="s">
        <v>449</v>
      </c>
      <c r="E88" s="509">
        <v>0</v>
      </c>
      <c r="F88" s="420">
        <v>0</v>
      </c>
      <c r="G88" s="420">
        <v>0</v>
      </c>
      <c r="H88" s="168" t="s">
        <v>450</v>
      </c>
      <c r="I88" s="513">
        <v>0</v>
      </c>
    </row>
    <row r="89" spans="1:9" ht="39.75" customHeight="1" thickBot="1">
      <c r="A89" s="745"/>
      <c r="B89" s="746"/>
      <c r="C89" s="747"/>
      <c r="D89" s="168" t="s">
        <v>451</v>
      </c>
      <c r="E89" s="509">
        <v>0</v>
      </c>
      <c r="F89" s="420">
        <v>0</v>
      </c>
      <c r="G89" s="420">
        <v>0</v>
      </c>
      <c r="H89" s="168" t="s">
        <v>452</v>
      </c>
      <c r="I89" s="513">
        <v>0</v>
      </c>
    </row>
    <row r="90" spans="1:9" ht="39.75" customHeight="1" thickBot="1">
      <c r="A90" s="745"/>
      <c r="B90" s="746"/>
      <c r="C90" s="747"/>
      <c r="D90" s="168" t="s">
        <v>453</v>
      </c>
      <c r="E90" s="509">
        <v>0</v>
      </c>
      <c r="F90" s="420">
        <v>0</v>
      </c>
      <c r="G90" s="420">
        <v>0</v>
      </c>
      <c r="H90" s="168" t="s">
        <v>454</v>
      </c>
      <c r="I90" s="513">
        <v>0</v>
      </c>
    </row>
    <row r="91" spans="1:9" ht="39.75" customHeight="1" thickBot="1">
      <c r="A91" s="745"/>
      <c r="B91" s="746"/>
      <c r="C91" s="747"/>
      <c r="D91" s="168" t="s">
        <v>184</v>
      </c>
      <c r="E91" s="509">
        <v>0</v>
      </c>
      <c r="F91" s="420">
        <v>0</v>
      </c>
      <c r="G91" s="420">
        <v>0</v>
      </c>
      <c r="H91" s="168" t="s">
        <v>332</v>
      </c>
      <c r="I91" s="513">
        <v>0</v>
      </c>
    </row>
    <row r="92" spans="1:9" ht="39.75" customHeight="1" thickBot="1">
      <c r="A92" s="745"/>
      <c r="B92" s="746"/>
      <c r="C92" s="747"/>
      <c r="D92" s="168" t="s">
        <v>455</v>
      </c>
      <c r="E92" s="509">
        <v>0</v>
      </c>
      <c r="F92" s="420">
        <v>0</v>
      </c>
      <c r="G92" s="420">
        <v>0</v>
      </c>
      <c r="H92" s="168" t="s">
        <v>333</v>
      </c>
      <c r="I92" s="513">
        <v>0</v>
      </c>
    </row>
    <row r="93" spans="1:9" ht="39.75" customHeight="1" thickBot="1">
      <c r="A93" s="745"/>
      <c r="B93" s="746"/>
      <c r="C93" s="747"/>
      <c r="D93" s="168" t="s">
        <v>456</v>
      </c>
      <c r="E93" s="509">
        <v>0</v>
      </c>
      <c r="F93" s="420">
        <v>0</v>
      </c>
      <c r="G93" s="420">
        <v>0</v>
      </c>
      <c r="H93" s="168" t="s">
        <v>327</v>
      </c>
      <c r="I93" s="513">
        <v>0</v>
      </c>
    </row>
    <row r="94" spans="1:9" ht="39.75" customHeight="1" thickBot="1">
      <c r="A94" s="745"/>
      <c r="B94" s="746"/>
      <c r="C94" s="747"/>
      <c r="D94" s="168" t="s">
        <v>343</v>
      </c>
      <c r="E94" s="509">
        <v>0</v>
      </c>
      <c r="F94" s="420">
        <v>0</v>
      </c>
      <c r="G94" s="420">
        <v>0</v>
      </c>
      <c r="H94" s="168" t="s">
        <v>102</v>
      </c>
      <c r="I94" s="513">
        <v>0</v>
      </c>
    </row>
    <row r="95" spans="1:9" ht="39.75" customHeight="1" thickBot="1">
      <c r="A95" s="745"/>
      <c r="B95" s="746"/>
      <c r="C95" s="747"/>
      <c r="D95" s="168" t="s">
        <v>103</v>
      </c>
      <c r="E95" s="509">
        <v>0</v>
      </c>
      <c r="F95" s="420">
        <v>0</v>
      </c>
      <c r="G95" s="420">
        <v>0</v>
      </c>
      <c r="H95" s="168" t="s">
        <v>757</v>
      </c>
      <c r="I95" s="513">
        <v>0</v>
      </c>
    </row>
    <row r="96" spans="1:9" ht="39.75" customHeight="1" thickBot="1">
      <c r="A96" s="745"/>
      <c r="B96" s="746"/>
      <c r="C96" s="747"/>
      <c r="D96" s="168" t="s">
        <v>457</v>
      </c>
      <c r="E96" s="509">
        <v>0</v>
      </c>
      <c r="F96" s="420">
        <v>0</v>
      </c>
      <c r="G96" s="420">
        <v>0</v>
      </c>
      <c r="H96" s="168" t="s">
        <v>458</v>
      </c>
      <c r="I96" s="513">
        <v>0</v>
      </c>
    </row>
    <row r="97" spans="1:9" ht="39.75" customHeight="1" thickBot="1">
      <c r="A97" s="745"/>
      <c r="B97" s="746"/>
      <c r="C97" s="747"/>
      <c r="D97" s="168" t="s">
        <v>579</v>
      </c>
      <c r="E97" s="506">
        <f>'BOLI RARE'!N12</f>
        <v>6</v>
      </c>
      <c r="F97" s="410">
        <v>0</v>
      </c>
      <c r="G97" s="410">
        <v>0</v>
      </c>
      <c r="H97" s="168" t="s">
        <v>758</v>
      </c>
      <c r="I97" s="513">
        <f>'BOLI RARE'!N20/'BOLI RARE'!N12</f>
        <v>58950.03333333333</v>
      </c>
    </row>
    <row r="98" spans="1:9" ht="39.75" customHeight="1" thickBot="1">
      <c r="A98" s="745"/>
      <c r="B98" s="746"/>
      <c r="C98" s="747"/>
      <c r="D98" s="168" t="s">
        <v>162</v>
      </c>
      <c r="E98" s="505">
        <v>0</v>
      </c>
      <c r="F98" s="168">
        <v>0</v>
      </c>
      <c r="G98" s="168">
        <v>0</v>
      </c>
      <c r="H98" s="168" t="s">
        <v>31</v>
      </c>
      <c r="I98" s="513">
        <v>0</v>
      </c>
    </row>
    <row r="99" spans="1:9" ht="39.75" customHeight="1" thickBot="1">
      <c r="A99" s="745"/>
      <c r="B99" s="746"/>
      <c r="C99" s="747"/>
      <c r="D99" s="168" t="s">
        <v>32</v>
      </c>
      <c r="E99" s="505">
        <v>0</v>
      </c>
      <c r="F99" s="168">
        <v>0</v>
      </c>
      <c r="G99" s="168">
        <v>0</v>
      </c>
      <c r="H99" s="168" t="s">
        <v>33</v>
      </c>
      <c r="I99" s="513">
        <v>0</v>
      </c>
    </row>
    <row r="100" spans="1:9" ht="39.75" customHeight="1" thickBot="1">
      <c r="A100" s="745"/>
      <c r="B100" s="746"/>
      <c r="C100" s="747"/>
      <c r="D100" s="168" t="s">
        <v>459</v>
      </c>
      <c r="E100" s="505">
        <v>0</v>
      </c>
      <c r="F100" s="168">
        <v>0</v>
      </c>
      <c r="G100" s="168">
        <v>0</v>
      </c>
      <c r="H100" s="168" t="s">
        <v>460</v>
      </c>
      <c r="I100" s="513">
        <v>0</v>
      </c>
    </row>
    <row r="101" spans="1:9" ht="39.75" customHeight="1" thickBot="1">
      <c r="A101" s="745"/>
      <c r="B101" s="746"/>
      <c r="C101" s="747"/>
      <c r="D101" s="168" t="s">
        <v>461</v>
      </c>
      <c r="E101" s="505">
        <v>0</v>
      </c>
      <c r="F101" s="168">
        <v>0</v>
      </c>
      <c r="G101" s="168">
        <v>0</v>
      </c>
      <c r="H101" s="168" t="s">
        <v>462</v>
      </c>
      <c r="I101" s="513">
        <v>0</v>
      </c>
    </row>
    <row r="102" spans="1:9" ht="39.75" customHeight="1" thickBot="1">
      <c r="A102" s="745"/>
      <c r="B102" s="746"/>
      <c r="C102" s="747"/>
      <c r="D102" s="168" t="s">
        <v>163</v>
      </c>
      <c r="E102" s="505">
        <v>0</v>
      </c>
      <c r="F102" s="168">
        <v>0</v>
      </c>
      <c r="G102" s="168">
        <v>0</v>
      </c>
      <c r="H102" s="168" t="s">
        <v>164</v>
      </c>
      <c r="I102" s="513">
        <v>0</v>
      </c>
    </row>
    <row r="103" spans="1:9" ht="39.75" customHeight="1" thickBot="1">
      <c r="A103" s="745"/>
      <c r="B103" s="746"/>
      <c r="C103" s="747"/>
      <c r="D103" s="168" t="s">
        <v>165</v>
      </c>
      <c r="E103" s="505">
        <v>0</v>
      </c>
      <c r="F103" s="168">
        <v>0</v>
      </c>
      <c r="G103" s="168">
        <v>0</v>
      </c>
      <c r="H103" s="168" t="s">
        <v>166</v>
      </c>
      <c r="I103" s="513">
        <v>0</v>
      </c>
    </row>
    <row r="104" spans="1:9" ht="39.75" customHeight="1" thickBot="1">
      <c r="A104" s="745"/>
      <c r="B104" s="746"/>
      <c r="C104" s="747"/>
      <c r="D104" s="168" t="s">
        <v>167</v>
      </c>
      <c r="E104" s="505">
        <v>0</v>
      </c>
      <c r="F104" s="168">
        <v>0</v>
      </c>
      <c r="G104" s="168">
        <v>0</v>
      </c>
      <c r="H104" s="168" t="s">
        <v>580</v>
      </c>
      <c r="I104" s="513">
        <v>0</v>
      </c>
    </row>
    <row r="105" spans="1:9" ht="39.75" customHeight="1" thickBot="1">
      <c r="A105" s="745"/>
      <c r="B105" s="746"/>
      <c r="C105" s="747"/>
      <c r="D105" s="168" t="s">
        <v>581</v>
      </c>
      <c r="E105" s="505">
        <v>0</v>
      </c>
      <c r="F105" s="168">
        <v>0</v>
      </c>
      <c r="G105" s="168">
        <v>0</v>
      </c>
      <c r="H105" s="168" t="s">
        <v>582</v>
      </c>
      <c r="I105" s="513">
        <v>0</v>
      </c>
    </row>
    <row r="106" spans="1:9" ht="39.75" customHeight="1" thickBot="1">
      <c r="A106" s="745"/>
      <c r="B106" s="746"/>
      <c r="C106" s="747"/>
      <c r="D106" s="168" t="s">
        <v>168</v>
      </c>
      <c r="E106" s="505">
        <v>0</v>
      </c>
      <c r="F106" s="168">
        <v>0</v>
      </c>
      <c r="G106" s="168">
        <v>0</v>
      </c>
      <c r="H106" s="168" t="s">
        <v>386</v>
      </c>
      <c r="I106" s="513">
        <v>0</v>
      </c>
    </row>
    <row r="107" spans="1:9" ht="39.75" customHeight="1" thickBot="1">
      <c r="A107" s="745"/>
      <c r="B107" s="746"/>
      <c r="C107" s="747"/>
      <c r="D107" s="168" t="s">
        <v>387</v>
      </c>
      <c r="E107" s="505">
        <v>0</v>
      </c>
      <c r="F107" s="168">
        <v>0</v>
      </c>
      <c r="G107" s="168">
        <v>0</v>
      </c>
      <c r="H107" s="168" t="s">
        <v>388</v>
      </c>
      <c r="I107" s="513">
        <v>0</v>
      </c>
    </row>
    <row r="108" spans="1:9" ht="39.75" customHeight="1" thickBot="1">
      <c r="A108" s="745"/>
      <c r="B108" s="746"/>
      <c r="C108" s="747"/>
      <c r="D108" s="168" t="s">
        <v>759</v>
      </c>
      <c r="E108" s="505">
        <v>0</v>
      </c>
      <c r="F108" s="168">
        <v>0</v>
      </c>
      <c r="G108" s="168">
        <v>0</v>
      </c>
      <c r="H108" s="168" t="s">
        <v>760</v>
      </c>
      <c r="I108" s="513">
        <v>0</v>
      </c>
    </row>
    <row r="109" spans="1:9" ht="39.75" customHeight="1" thickBot="1">
      <c r="A109" s="745"/>
      <c r="B109" s="746"/>
      <c r="C109" s="747"/>
      <c r="D109" s="168" t="s">
        <v>761</v>
      </c>
      <c r="E109" s="505">
        <v>0</v>
      </c>
      <c r="F109" s="168">
        <v>0</v>
      </c>
      <c r="G109" s="168">
        <v>0</v>
      </c>
      <c r="H109" s="168" t="s">
        <v>762</v>
      </c>
      <c r="I109" s="513">
        <v>0</v>
      </c>
    </row>
    <row r="110" spans="1:9" ht="39.75" customHeight="1" thickBot="1">
      <c r="A110" s="745"/>
      <c r="B110" s="746"/>
      <c r="C110" s="747"/>
      <c r="D110" s="168" t="s">
        <v>763</v>
      </c>
      <c r="E110" s="505">
        <v>0</v>
      </c>
      <c r="F110" s="168">
        <v>0</v>
      </c>
      <c r="G110" s="168">
        <v>0</v>
      </c>
      <c r="H110" s="168" t="s">
        <v>764</v>
      </c>
      <c r="I110" s="513">
        <v>0</v>
      </c>
    </row>
    <row r="111" spans="1:9" ht="39.75" customHeight="1" thickBot="1">
      <c r="A111" s="745"/>
      <c r="B111" s="746"/>
      <c r="C111" s="747"/>
      <c r="D111" s="168" t="s">
        <v>765</v>
      </c>
      <c r="E111" s="510">
        <f>'BOLI RARE'!A65</f>
        <v>6</v>
      </c>
      <c r="F111" s="421">
        <v>0</v>
      </c>
      <c r="G111" s="421">
        <v>0</v>
      </c>
      <c r="H111" s="168" t="s">
        <v>766</v>
      </c>
      <c r="I111" s="513">
        <f>'BOLI RARE'!N65/'BOLI RARE'!A65</f>
        <v>45722.895</v>
      </c>
    </row>
    <row r="112" spans="1:9" ht="39.75" customHeight="1" thickBot="1">
      <c r="A112" s="745"/>
      <c r="B112" s="746"/>
      <c r="C112" s="747"/>
      <c r="D112" s="168" t="s">
        <v>767</v>
      </c>
      <c r="E112" s="510">
        <f>'BOLI RARE'!B65</f>
        <v>1</v>
      </c>
      <c r="F112" s="421">
        <v>0</v>
      </c>
      <c r="G112" s="421">
        <v>0</v>
      </c>
      <c r="H112" s="168" t="s">
        <v>768</v>
      </c>
      <c r="I112" s="513">
        <f>'BOLI RARE'!O65/'BOLI RARE'!B65</f>
        <v>5168.6</v>
      </c>
    </row>
    <row r="113" spans="1:9" ht="39.75" customHeight="1" thickBot="1">
      <c r="A113" s="745"/>
      <c r="B113" s="746"/>
      <c r="C113" s="747"/>
      <c r="D113" s="168" t="s">
        <v>769</v>
      </c>
      <c r="E113" s="510">
        <f>'BOLI RARE'!C65</f>
        <v>7</v>
      </c>
      <c r="F113" s="421">
        <v>0</v>
      </c>
      <c r="G113" s="421">
        <v>0</v>
      </c>
      <c r="H113" s="168" t="s">
        <v>770</v>
      </c>
      <c r="I113" s="513">
        <f>'BOLI RARE'!P65/'BOLI RARE'!C65</f>
        <v>2249.9142857142856</v>
      </c>
    </row>
    <row r="114" spans="1:9" ht="39.75" customHeight="1" thickBot="1">
      <c r="A114" s="745"/>
      <c r="B114" s="746"/>
      <c r="C114" s="747"/>
      <c r="D114" s="168" t="s">
        <v>771</v>
      </c>
      <c r="E114" s="511">
        <v>0</v>
      </c>
      <c r="F114" s="169">
        <v>0</v>
      </c>
      <c r="G114" s="169">
        <v>0</v>
      </c>
      <c r="H114" s="168" t="s">
        <v>772</v>
      </c>
      <c r="I114" s="513">
        <v>0</v>
      </c>
    </row>
    <row r="115" spans="1:9" ht="39.75" customHeight="1" thickBot="1">
      <c r="A115" s="745"/>
      <c r="B115" s="746"/>
      <c r="C115" s="747"/>
      <c r="D115" s="168" t="s">
        <v>773</v>
      </c>
      <c r="E115" s="510">
        <f>'BOLI RARE'!E65</f>
        <v>2</v>
      </c>
      <c r="F115" s="421">
        <v>0</v>
      </c>
      <c r="G115" s="421">
        <v>0</v>
      </c>
      <c r="H115" s="168" t="s">
        <v>774</v>
      </c>
      <c r="I115" s="513">
        <f>'BOLI RARE'!R65/'BOLI RARE'!E65</f>
        <v>86640.925</v>
      </c>
    </row>
    <row r="116" spans="1:9" ht="39.75" customHeight="1" thickBot="1">
      <c r="A116" s="745"/>
      <c r="B116" s="746"/>
      <c r="C116" s="747"/>
      <c r="D116" s="168" t="s">
        <v>775</v>
      </c>
      <c r="E116" s="511">
        <v>0</v>
      </c>
      <c r="F116" s="169">
        <v>0</v>
      </c>
      <c r="G116" s="169">
        <v>0</v>
      </c>
      <c r="H116" s="168" t="s">
        <v>776</v>
      </c>
      <c r="I116" s="513">
        <v>0</v>
      </c>
    </row>
    <row r="117" spans="1:9" ht="39.75" customHeight="1" thickBot="1">
      <c r="A117" s="745"/>
      <c r="B117" s="746"/>
      <c r="C117" s="747"/>
      <c r="D117" s="168" t="s">
        <v>777</v>
      </c>
      <c r="E117" s="510">
        <f>'BOLI RARE'!G65</f>
        <v>1</v>
      </c>
      <c r="F117" s="421">
        <v>0</v>
      </c>
      <c r="G117" s="421">
        <v>0</v>
      </c>
      <c r="H117" s="168" t="s">
        <v>778</v>
      </c>
      <c r="I117" s="513">
        <f>'BOLI RARE'!T65/'BOLI RARE'!G65</f>
        <v>161571.75</v>
      </c>
    </row>
    <row r="118" spans="1:9" ht="39.75" customHeight="1" thickBot="1">
      <c r="A118" s="745"/>
      <c r="B118" s="746"/>
      <c r="C118" s="747"/>
      <c r="D118" s="168" t="s">
        <v>779</v>
      </c>
      <c r="E118" s="511">
        <v>0</v>
      </c>
      <c r="F118" s="169">
        <v>0</v>
      </c>
      <c r="G118" s="169">
        <v>0</v>
      </c>
      <c r="H118" s="168" t="s">
        <v>780</v>
      </c>
      <c r="I118" s="513">
        <v>0</v>
      </c>
    </row>
    <row r="119" spans="1:9" ht="39.75" customHeight="1" thickBot="1">
      <c r="A119" s="745"/>
      <c r="B119" s="746"/>
      <c r="C119" s="747"/>
      <c r="D119" s="168" t="s">
        <v>389</v>
      </c>
      <c r="E119" s="510">
        <f>'BOLI RARE'!I65</f>
        <v>1</v>
      </c>
      <c r="F119" s="421">
        <v>0</v>
      </c>
      <c r="G119" s="421">
        <v>0</v>
      </c>
      <c r="H119" s="168" t="s">
        <v>390</v>
      </c>
      <c r="I119" s="513">
        <f>'BOLI RARE'!V65/'BOLI RARE'!I65</f>
        <v>7282.1</v>
      </c>
    </row>
    <row r="120" spans="1:9" ht="39.75" customHeight="1" thickBot="1">
      <c r="A120" s="748"/>
      <c r="B120" s="749"/>
      <c r="C120" s="750"/>
      <c r="D120" s="168" t="s">
        <v>267</v>
      </c>
      <c r="E120" s="505"/>
      <c r="F120" s="168"/>
      <c r="G120" s="168"/>
      <c r="H120" s="168"/>
      <c r="I120" s="513"/>
    </row>
    <row r="121" spans="1:9" ht="39.75" customHeight="1" thickBot="1">
      <c r="A121" s="742" t="s">
        <v>463</v>
      </c>
      <c r="B121" s="743"/>
      <c r="C121" s="744"/>
      <c r="D121" s="168" t="s">
        <v>464</v>
      </c>
      <c r="E121" s="505">
        <v>0</v>
      </c>
      <c r="F121" s="168">
        <v>0</v>
      </c>
      <c r="G121" s="168">
        <v>0</v>
      </c>
      <c r="H121" s="168" t="s">
        <v>34</v>
      </c>
      <c r="I121" s="513"/>
    </row>
    <row r="122" spans="1:9" ht="39.75" customHeight="1" thickBot="1">
      <c r="A122" s="745"/>
      <c r="B122" s="746"/>
      <c r="C122" s="747"/>
      <c r="D122" s="173" t="s">
        <v>781</v>
      </c>
      <c r="E122" s="505">
        <v>0</v>
      </c>
      <c r="F122" s="168">
        <v>0</v>
      </c>
      <c r="G122" s="168">
        <v>0</v>
      </c>
      <c r="H122" s="173" t="s">
        <v>782</v>
      </c>
      <c r="I122" s="513"/>
    </row>
    <row r="123" spans="1:9" ht="39.75" customHeight="1" thickBot="1">
      <c r="A123" s="745"/>
      <c r="B123" s="746"/>
      <c r="C123" s="747"/>
      <c r="D123" s="168" t="s">
        <v>465</v>
      </c>
      <c r="E123" s="505">
        <v>0</v>
      </c>
      <c r="F123" s="168">
        <v>0</v>
      </c>
      <c r="G123" s="168">
        <v>0</v>
      </c>
      <c r="H123" s="168" t="s">
        <v>466</v>
      </c>
      <c r="I123" s="513"/>
    </row>
    <row r="124" spans="1:9" ht="39.75" customHeight="1" thickBot="1">
      <c r="A124" s="748"/>
      <c r="B124" s="749"/>
      <c r="C124" s="750"/>
      <c r="D124" s="168" t="s">
        <v>267</v>
      </c>
      <c r="E124" s="505"/>
      <c r="F124" s="168"/>
      <c r="G124" s="168"/>
      <c r="H124" s="168"/>
      <c r="I124" s="513"/>
    </row>
    <row r="125" spans="1:9" ht="39.75" customHeight="1" thickBot="1">
      <c r="A125" s="762" t="s">
        <v>248</v>
      </c>
      <c r="B125" s="765" t="s">
        <v>110</v>
      </c>
      <c r="C125" s="766"/>
      <c r="D125" s="173" t="s">
        <v>35</v>
      </c>
      <c r="E125" s="505">
        <v>0</v>
      </c>
      <c r="F125" s="168">
        <v>0</v>
      </c>
      <c r="G125" s="168">
        <v>0</v>
      </c>
      <c r="H125" s="173" t="s">
        <v>329</v>
      </c>
      <c r="I125" s="513"/>
    </row>
    <row r="126" spans="1:9" ht="39.75" customHeight="1" thickBot="1">
      <c r="A126" s="763"/>
      <c r="B126" s="733" t="s">
        <v>111</v>
      </c>
      <c r="C126" s="735"/>
      <c r="D126" s="173" t="s">
        <v>328</v>
      </c>
      <c r="E126" s="505">
        <v>0</v>
      </c>
      <c r="F126" s="168">
        <v>0</v>
      </c>
      <c r="G126" s="168">
        <v>0</v>
      </c>
      <c r="H126" s="173" t="s">
        <v>286</v>
      </c>
      <c r="I126" s="513"/>
    </row>
    <row r="127" spans="1:9" ht="39.75" customHeight="1" thickBot="1">
      <c r="A127" s="763"/>
      <c r="B127" s="736"/>
      <c r="C127" s="738"/>
      <c r="D127" s="173" t="s">
        <v>281</v>
      </c>
      <c r="E127" s="505">
        <v>0</v>
      </c>
      <c r="F127" s="168">
        <v>0</v>
      </c>
      <c r="G127" s="168">
        <v>0</v>
      </c>
      <c r="H127" s="173" t="s">
        <v>287</v>
      </c>
      <c r="I127" s="513"/>
    </row>
    <row r="128" spans="1:9" ht="39.75" customHeight="1" thickBot="1">
      <c r="A128" s="763"/>
      <c r="B128" s="739"/>
      <c r="C128" s="741"/>
      <c r="D128" s="173" t="s">
        <v>267</v>
      </c>
      <c r="E128" s="505">
        <v>0</v>
      </c>
      <c r="F128" s="168">
        <v>0</v>
      </c>
      <c r="G128" s="168">
        <v>0</v>
      </c>
      <c r="H128" s="173"/>
      <c r="I128" s="513"/>
    </row>
    <row r="129" spans="1:9" ht="39.75" customHeight="1" thickBot="1">
      <c r="A129" s="764"/>
      <c r="B129" s="765" t="s">
        <v>606</v>
      </c>
      <c r="C129" s="767"/>
      <c r="D129" s="766"/>
      <c r="E129" s="505"/>
      <c r="F129" s="168"/>
      <c r="G129" s="168"/>
      <c r="H129" s="168"/>
      <c r="I129" s="513"/>
    </row>
    <row r="130" spans="1:9" ht="39.75" customHeight="1" thickBot="1">
      <c r="A130" s="742" t="s">
        <v>249</v>
      </c>
      <c r="B130" s="743"/>
      <c r="C130" s="744"/>
      <c r="D130" s="168" t="s">
        <v>467</v>
      </c>
      <c r="E130" s="505">
        <v>0</v>
      </c>
      <c r="F130" s="168">
        <v>0</v>
      </c>
      <c r="G130" s="168">
        <v>0</v>
      </c>
      <c r="H130" s="168" t="s">
        <v>468</v>
      </c>
      <c r="I130" s="513"/>
    </row>
    <row r="131" spans="1:9" ht="39.75" customHeight="1" thickBot="1">
      <c r="A131" s="745"/>
      <c r="B131" s="746"/>
      <c r="C131" s="747"/>
      <c r="D131" s="168" t="s">
        <v>469</v>
      </c>
      <c r="E131" s="507">
        <f>ORTOPEDIE!R12</f>
        <v>60</v>
      </c>
      <c r="F131" s="410">
        <v>0</v>
      </c>
      <c r="G131" s="410">
        <v>0</v>
      </c>
      <c r="H131" s="168" t="s">
        <v>470</v>
      </c>
      <c r="I131" s="514">
        <f>ORTOPEDIE!R21/ORTOPEDIE!R12</f>
        <v>3411.3411666666666</v>
      </c>
    </row>
    <row r="132" spans="1:9" ht="39.75" customHeight="1" thickBot="1">
      <c r="A132" s="745"/>
      <c r="B132" s="746"/>
      <c r="C132" s="747"/>
      <c r="D132" s="168" t="s">
        <v>471</v>
      </c>
      <c r="E132" s="505">
        <v>0</v>
      </c>
      <c r="F132" s="168">
        <v>0</v>
      </c>
      <c r="G132" s="168">
        <v>0</v>
      </c>
      <c r="H132" s="168" t="s">
        <v>472</v>
      </c>
      <c r="I132" s="513"/>
    </row>
    <row r="133" spans="1:9" ht="39.75" customHeight="1" thickBot="1">
      <c r="A133" s="745"/>
      <c r="B133" s="746"/>
      <c r="C133" s="747"/>
      <c r="D133" s="168" t="s">
        <v>473</v>
      </c>
      <c r="E133" s="505">
        <v>0</v>
      </c>
      <c r="F133" s="168">
        <v>0</v>
      </c>
      <c r="G133" s="168">
        <v>0</v>
      </c>
      <c r="H133" s="168" t="s">
        <v>474</v>
      </c>
      <c r="I133" s="513"/>
    </row>
    <row r="134" spans="1:9" ht="39.75" customHeight="1" thickBot="1">
      <c r="A134" s="745"/>
      <c r="B134" s="746"/>
      <c r="C134" s="747"/>
      <c r="D134" s="168" t="s">
        <v>391</v>
      </c>
      <c r="E134" s="505">
        <v>0</v>
      </c>
      <c r="F134" s="168">
        <v>0</v>
      </c>
      <c r="G134" s="168">
        <v>0</v>
      </c>
      <c r="H134" s="168" t="s">
        <v>392</v>
      </c>
      <c r="I134" s="513"/>
    </row>
    <row r="135" spans="1:9" ht="39.75" customHeight="1" thickBot="1">
      <c r="A135" s="745"/>
      <c r="B135" s="746"/>
      <c r="C135" s="747"/>
      <c r="D135" s="168" t="s">
        <v>393</v>
      </c>
      <c r="E135" s="505">
        <v>0</v>
      </c>
      <c r="F135" s="168">
        <v>0</v>
      </c>
      <c r="G135" s="168">
        <v>0</v>
      </c>
      <c r="H135" s="168" t="s">
        <v>186</v>
      </c>
      <c r="I135" s="513"/>
    </row>
    <row r="136" spans="1:9" ht="39.75" customHeight="1" thickBot="1">
      <c r="A136" s="745"/>
      <c r="B136" s="746"/>
      <c r="C136" s="747"/>
      <c r="D136" s="168" t="s">
        <v>475</v>
      </c>
      <c r="E136" s="505">
        <v>0</v>
      </c>
      <c r="F136" s="168">
        <v>0</v>
      </c>
      <c r="G136" s="168">
        <v>0</v>
      </c>
      <c r="H136" s="168" t="s">
        <v>476</v>
      </c>
      <c r="I136" s="513"/>
    </row>
    <row r="137" spans="1:9" ht="39.75" customHeight="1" thickBot="1">
      <c r="A137" s="745"/>
      <c r="B137" s="746"/>
      <c r="C137" s="747"/>
      <c r="D137" s="168" t="s">
        <v>477</v>
      </c>
      <c r="E137" s="505">
        <v>0</v>
      </c>
      <c r="F137" s="168">
        <v>0</v>
      </c>
      <c r="G137" s="168">
        <v>0</v>
      </c>
      <c r="H137" s="168" t="s">
        <v>478</v>
      </c>
      <c r="I137" s="513"/>
    </row>
    <row r="138" spans="1:9" ht="39.75" customHeight="1" thickBot="1">
      <c r="A138" s="745"/>
      <c r="B138" s="746"/>
      <c r="C138" s="747"/>
      <c r="D138" s="168" t="s">
        <v>635</v>
      </c>
      <c r="E138" s="505">
        <v>0</v>
      </c>
      <c r="F138" s="168">
        <v>0</v>
      </c>
      <c r="G138" s="168">
        <v>0</v>
      </c>
      <c r="H138" s="168" t="s">
        <v>394</v>
      </c>
      <c r="I138" s="513"/>
    </row>
    <row r="139" spans="1:9" ht="39.75" customHeight="1" thickBot="1">
      <c r="A139" s="745"/>
      <c r="B139" s="746"/>
      <c r="C139" s="747"/>
      <c r="D139" s="173" t="s">
        <v>634</v>
      </c>
      <c r="E139" s="505">
        <v>0</v>
      </c>
      <c r="F139" s="168">
        <v>0</v>
      </c>
      <c r="G139" s="168">
        <v>0</v>
      </c>
      <c r="H139" s="173" t="s">
        <v>395</v>
      </c>
      <c r="I139" s="513"/>
    </row>
    <row r="140" spans="1:9" ht="39.75" customHeight="1" thickBot="1">
      <c r="A140" s="748"/>
      <c r="B140" s="749"/>
      <c r="C140" s="750"/>
      <c r="D140" s="168" t="s">
        <v>267</v>
      </c>
      <c r="E140" s="505"/>
      <c r="F140" s="168"/>
      <c r="G140" s="168"/>
      <c r="H140" s="168"/>
      <c r="I140" s="513"/>
    </row>
    <row r="141" spans="1:9" ht="39.75" customHeight="1" thickBot="1">
      <c r="A141" s="742" t="s">
        <v>396</v>
      </c>
      <c r="B141" s="743"/>
      <c r="C141" s="744"/>
      <c r="D141" s="168" t="s">
        <v>783</v>
      </c>
      <c r="E141" s="507">
        <f>'TRANSPLANT 1'!A13</f>
        <v>46</v>
      </c>
      <c r="F141" s="410">
        <v>0</v>
      </c>
      <c r="G141" s="410">
        <v>0</v>
      </c>
      <c r="H141" s="168" t="s">
        <v>784</v>
      </c>
      <c r="I141" s="514">
        <f>'TRANSPLANT 1'!B13/'TRANSPLANT 1'!A13</f>
        <v>6864.031086956522</v>
      </c>
    </row>
    <row r="142" spans="1:9" ht="39.75" customHeight="1" thickBot="1">
      <c r="A142" s="745"/>
      <c r="B142" s="746"/>
      <c r="C142" s="747"/>
      <c r="D142" s="168" t="s">
        <v>397</v>
      </c>
      <c r="E142" s="505">
        <v>0</v>
      </c>
      <c r="F142" s="168">
        <v>0</v>
      </c>
      <c r="G142" s="168">
        <v>0</v>
      </c>
      <c r="H142" s="168" t="s">
        <v>398</v>
      </c>
      <c r="I142" s="513">
        <v>0</v>
      </c>
    </row>
    <row r="143" spans="1:9" ht="39.75" customHeight="1" thickBot="1">
      <c r="A143" s="748"/>
      <c r="B143" s="749"/>
      <c r="C143" s="750"/>
      <c r="D143" s="168" t="s">
        <v>267</v>
      </c>
      <c r="E143" s="505"/>
      <c r="F143" s="168"/>
      <c r="G143" s="168"/>
      <c r="H143" s="168"/>
      <c r="I143" s="513"/>
    </row>
    <row r="144" spans="1:9" ht="39.75" customHeight="1" thickBot="1">
      <c r="A144" s="742" t="s">
        <v>749</v>
      </c>
      <c r="B144" s="743"/>
      <c r="C144" s="744"/>
      <c r="D144" s="168" t="s">
        <v>316</v>
      </c>
      <c r="E144" s="508">
        <f>'DIALIZA '!H25</f>
        <v>236</v>
      </c>
      <c r="F144" s="410">
        <v>0</v>
      </c>
      <c r="G144" s="410">
        <v>0</v>
      </c>
      <c r="H144" s="168" t="s">
        <v>399</v>
      </c>
      <c r="I144" s="514">
        <f>'DIALIZA '!S13/'DIALIZA '!L13</f>
        <v>614.8439293694956</v>
      </c>
    </row>
    <row r="145" spans="1:9" ht="39.75" customHeight="1" thickBot="1">
      <c r="A145" s="745"/>
      <c r="B145" s="746"/>
      <c r="C145" s="747"/>
      <c r="D145" s="168" t="s">
        <v>317</v>
      </c>
      <c r="E145" s="507">
        <f>'DIALIZA '!G13</f>
        <v>39</v>
      </c>
      <c r="F145" s="410">
        <v>0</v>
      </c>
      <c r="G145" s="410">
        <v>0</v>
      </c>
      <c r="H145" s="168" t="s">
        <v>551</v>
      </c>
      <c r="I145" s="514">
        <f>'DIALIZA '!T13/'DIALIZA '!N13</f>
        <v>689.238506477013</v>
      </c>
    </row>
    <row r="146" spans="1:9" ht="39.75" customHeight="1" thickBot="1">
      <c r="A146" s="745"/>
      <c r="B146" s="746"/>
      <c r="C146" s="747"/>
      <c r="D146" s="168" t="s">
        <v>318</v>
      </c>
      <c r="E146" s="507">
        <f>'DIALIZA '!H13</f>
        <v>5</v>
      </c>
      <c r="F146" s="410">
        <v>0</v>
      </c>
      <c r="G146" s="410">
        <v>0</v>
      </c>
      <c r="H146" s="168" t="s">
        <v>400</v>
      </c>
      <c r="I146" s="514">
        <f>'DIALIZA '!U13/'DIALIZA '!H13</f>
        <v>40121.146</v>
      </c>
    </row>
    <row r="147" spans="1:9" ht="39.75" customHeight="1" thickBot="1">
      <c r="A147" s="745"/>
      <c r="B147" s="746"/>
      <c r="C147" s="747"/>
      <c r="D147" s="168" t="s">
        <v>319</v>
      </c>
      <c r="E147" s="505">
        <v>0</v>
      </c>
      <c r="F147" s="168">
        <v>0</v>
      </c>
      <c r="G147" s="168">
        <v>0</v>
      </c>
      <c r="H147" s="168" t="s">
        <v>401</v>
      </c>
      <c r="I147" s="513">
        <v>0</v>
      </c>
    </row>
    <row r="148" spans="1:9" ht="39.75" customHeight="1" thickBot="1">
      <c r="A148" s="748"/>
      <c r="B148" s="749"/>
      <c r="C148" s="750"/>
      <c r="D148" s="168" t="s">
        <v>267</v>
      </c>
      <c r="E148" s="505"/>
      <c r="F148" s="168"/>
      <c r="G148" s="168"/>
      <c r="H148" s="168"/>
      <c r="I148" s="513"/>
    </row>
    <row r="149" spans="1:9" ht="39.75" customHeight="1" thickBot="1">
      <c r="A149" s="755" t="s">
        <v>402</v>
      </c>
      <c r="B149" s="756"/>
      <c r="C149" s="757"/>
      <c r="D149" s="168" t="s">
        <v>383</v>
      </c>
      <c r="E149" s="505">
        <v>0</v>
      </c>
      <c r="F149" s="168">
        <v>0</v>
      </c>
      <c r="G149" s="168">
        <v>0</v>
      </c>
      <c r="H149" s="168" t="s">
        <v>353</v>
      </c>
      <c r="I149" s="513">
        <v>0</v>
      </c>
    </row>
    <row r="150" spans="1:9" ht="39.75" customHeight="1" thickBot="1">
      <c r="A150" s="742" t="s">
        <v>403</v>
      </c>
      <c r="B150" s="744"/>
      <c r="C150" s="758" t="s">
        <v>187</v>
      </c>
      <c r="D150" s="168" t="s">
        <v>479</v>
      </c>
      <c r="E150" s="505">
        <v>0</v>
      </c>
      <c r="F150" s="168">
        <v>0</v>
      </c>
      <c r="G150" s="168">
        <v>0</v>
      </c>
      <c r="H150" s="168" t="s">
        <v>480</v>
      </c>
      <c r="I150" s="513">
        <v>0</v>
      </c>
    </row>
    <row r="151" spans="1:9" ht="39.75" customHeight="1" thickBot="1">
      <c r="A151" s="745"/>
      <c r="B151" s="747"/>
      <c r="C151" s="759"/>
      <c r="D151" s="168" t="s">
        <v>481</v>
      </c>
      <c r="E151" s="505">
        <v>0</v>
      </c>
      <c r="F151" s="168">
        <v>0</v>
      </c>
      <c r="G151" s="168">
        <v>0</v>
      </c>
      <c r="H151" s="168" t="s">
        <v>482</v>
      </c>
      <c r="I151" s="513">
        <v>0</v>
      </c>
    </row>
    <row r="152" spans="1:9" ht="39.75" customHeight="1" thickBot="1">
      <c r="A152" s="745"/>
      <c r="B152" s="747"/>
      <c r="C152" s="759"/>
      <c r="D152" s="168" t="s">
        <v>483</v>
      </c>
      <c r="E152" s="505">
        <v>0</v>
      </c>
      <c r="F152" s="168">
        <v>0</v>
      </c>
      <c r="G152" s="168">
        <v>0</v>
      </c>
      <c r="H152" s="168" t="s">
        <v>484</v>
      </c>
      <c r="I152" s="513">
        <v>0</v>
      </c>
    </row>
    <row r="153" spans="1:9" ht="39.75" customHeight="1" thickBot="1">
      <c r="A153" s="745"/>
      <c r="B153" s="747"/>
      <c r="C153" s="759"/>
      <c r="D153" s="168" t="s">
        <v>485</v>
      </c>
      <c r="E153" s="505">
        <v>0</v>
      </c>
      <c r="F153" s="168">
        <v>0</v>
      </c>
      <c r="G153" s="168">
        <v>0</v>
      </c>
      <c r="H153" s="168" t="s">
        <v>583</v>
      </c>
      <c r="I153" s="513">
        <v>0</v>
      </c>
    </row>
    <row r="154" spans="1:9" ht="39.75" customHeight="1" thickBot="1">
      <c r="A154" s="745"/>
      <c r="B154" s="747"/>
      <c r="C154" s="759"/>
      <c r="D154" s="168" t="s">
        <v>486</v>
      </c>
      <c r="E154" s="505">
        <v>0</v>
      </c>
      <c r="F154" s="168">
        <v>0</v>
      </c>
      <c r="G154" s="168">
        <v>0</v>
      </c>
      <c r="H154" s="168" t="s">
        <v>584</v>
      </c>
      <c r="I154" s="513">
        <v>0</v>
      </c>
    </row>
    <row r="155" spans="1:9" ht="39.75" customHeight="1" thickBot="1">
      <c r="A155" s="745"/>
      <c r="B155" s="747"/>
      <c r="C155" s="759"/>
      <c r="D155" s="168" t="s">
        <v>487</v>
      </c>
      <c r="E155" s="505">
        <v>0</v>
      </c>
      <c r="F155" s="168">
        <v>0</v>
      </c>
      <c r="G155" s="168">
        <v>0</v>
      </c>
      <c r="H155" s="168" t="s">
        <v>352</v>
      </c>
      <c r="I155" s="513">
        <v>0</v>
      </c>
    </row>
    <row r="156" spans="1:9" ht="39.75" customHeight="1" thickBot="1">
      <c r="A156" s="745"/>
      <c r="B156" s="747"/>
      <c r="C156" s="759"/>
      <c r="D156" s="168" t="s">
        <v>229</v>
      </c>
      <c r="E156" s="505">
        <v>0</v>
      </c>
      <c r="F156" s="168">
        <v>0</v>
      </c>
      <c r="G156" s="168">
        <v>0</v>
      </c>
      <c r="H156" s="168" t="s">
        <v>585</v>
      </c>
      <c r="I156" s="513">
        <v>0</v>
      </c>
    </row>
    <row r="157" spans="1:9" ht="39.75" customHeight="1" thickBot="1">
      <c r="A157" s="745"/>
      <c r="B157" s="747"/>
      <c r="C157" s="759"/>
      <c r="D157" s="168" t="s">
        <v>154</v>
      </c>
      <c r="E157" s="505">
        <v>0</v>
      </c>
      <c r="F157" s="168">
        <v>0</v>
      </c>
      <c r="G157" s="168">
        <v>0</v>
      </c>
      <c r="H157" s="168" t="s">
        <v>155</v>
      </c>
      <c r="I157" s="513">
        <v>0</v>
      </c>
    </row>
    <row r="158" spans="1:9" ht="39.75" customHeight="1" thickBot="1">
      <c r="A158" s="745"/>
      <c r="B158" s="747"/>
      <c r="C158" s="759"/>
      <c r="D158" s="168" t="s">
        <v>238</v>
      </c>
      <c r="E158" s="505">
        <v>0</v>
      </c>
      <c r="F158" s="168">
        <v>0</v>
      </c>
      <c r="G158" s="168">
        <v>0</v>
      </c>
      <c r="H158" s="168" t="s">
        <v>557</v>
      </c>
      <c r="I158" s="513">
        <v>0</v>
      </c>
    </row>
    <row r="159" spans="1:9" ht="39.75" customHeight="1" thickBot="1">
      <c r="A159" s="745"/>
      <c r="B159" s="747"/>
      <c r="C159" s="759"/>
      <c r="D159" s="173" t="s">
        <v>785</v>
      </c>
      <c r="E159" s="505">
        <v>0</v>
      </c>
      <c r="F159" s="168">
        <v>0</v>
      </c>
      <c r="G159" s="168">
        <v>0</v>
      </c>
      <c r="H159" s="173" t="s">
        <v>786</v>
      </c>
      <c r="I159" s="513">
        <v>0</v>
      </c>
    </row>
    <row r="160" spans="1:9" ht="39.75" customHeight="1" thickBot="1">
      <c r="A160" s="745"/>
      <c r="B160" s="747"/>
      <c r="C160" s="759"/>
      <c r="D160" s="173" t="s">
        <v>787</v>
      </c>
      <c r="E160" s="505">
        <v>0</v>
      </c>
      <c r="F160" s="168">
        <v>0</v>
      </c>
      <c r="G160" s="168">
        <v>0</v>
      </c>
      <c r="H160" s="173" t="s">
        <v>788</v>
      </c>
      <c r="I160" s="513">
        <v>0</v>
      </c>
    </row>
    <row r="161" spans="1:9" ht="39.75" customHeight="1" thickBot="1">
      <c r="A161" s="745"/>
      <c r="B161" s="747"/>
      <c r="C161" s="759"/>
      <c r="D161" s="173" t="s">
        <v>404</v>
      </c>
      <c r="E161" s="505">
        <v>0</v>
      </c>
      <c r="F161" s="168">
        <v>0</v>
      </c>
      <c r="G161" s="168">
        <v>0</v>
      </c>
      <c r="H161" s="173" t="s">
        <v>789</v>
      </c>
      <c r="I161" s="513">
        <v>0</v>
      </c>
    </row>
    <row r="162" spans="1:9" ht="39.75" customHeight="1" thickBot="1">
      <c r="A162" s="745"/>
      <c r="B162" s="747"/>
      <c r="C162" s="759"/>
      <c r="D162" s="173" t="s">
        <v>405</v>
      </c>
      <c r="E162" s="505">
        <v>0</v>
      </c>
      <c r="F162" s="168">
        <v>0</v>
      </c>
      <c r="G162" s="168">
        <v>0</v>
      </c>
      <c r="H162" s="173" t="s">
        <v>790</v>
      </c>
      <c r="I162" s="513">
        <v>0</v>
      </c>
    </row>
    <row r="163" spans="1:9" ht="39.75" customHeight="1" thickBot="1">
      <c r="A163" s="745"/>
      <c r="B163" s="747"/>
      <c r="C163" s="759"/>
      <c r="D163" s="173" t="s">
        <v>791</v>
      </c>
      <c r="E163" s="505">
        <v>0</v>
      </c>
      <c r="F163" s="168">
        <v>0</v>
      </c>
      <c r="G163" s="168">
        <v>0</v>
      </c>
      <c r="H163" s="173" t="s">
        <v>792</v>
      </c>
      <c r="I163" s="513">
        <v>0</v>
      </c>
    </row>
    <row r="164" spans="1:9" ht="39.75" customHeight="1" thickBot="1">
      <c r="A164" s="745"/>
      <c r="B164" s="747"/>
      <c r="C164" s="759"/>
      <c r="D164" s="173" t="s">
        <v>793</v>
      </c>
      <c r="E164" s="505">
        <v>0</v>
      </c>
      <c r="F164" s="168">
        <v>0</v>
      </c>
      <c r="G164" s="168">
        <v>0</v>
      </c>
      <c r="H164" s="173" t="s">
        <v>794</v>
      </c>
      <c r="I164" s="513">
        <v>0</v>
      </c>
    </row>
    <row r="165" spans="1:9" ht="39.75" customHeight="1" thickBot="1">
      <c r="A165" s="745"/>
      <c r="B165" s="747"/>
      <c r="C165" s="759"/>
      <c r="D165" s="173" t="s">
        <v>795</v>
      </c>
      <c r="E165" s="505">
        <v>0</v>
      </c>
      <c r="F165" s="168">
        <v>0</v>
      </c>
      <c r="G165" s="168">
        <v>0</v>
      </c>
      <c r="H165" s="173" t="s">
        <v>406</v>
      </c>
      <c r="I165" s="513">
        <v>0</v>
      </c>
    </row>
    <row r="166" spans="1:9" ht="39.75" customHeight="1" thickBot="1">
      <c r="A166" s="745"/>
      <c r="B166" s="747"/>
      <c r="C166" s="759"/>
      <c r="D166" s="173" t="s">
        <v>225</v>
      </c>
      <c r="E166" s="505">
        <v>0</v>
      </c>
      <c r="F166" s="168">
        <v>0</v>
      </c>
      <c r="G166" s="168">
        <v>0</v>
      </c>
      <c r="H166" s="173" t="s">
        <v>407</v>
      </c>
      <c r="I166" s="513">
        <v>0</v>
      </c>
    </row>
    <row r="167" spans="1:9" ht="39.75" customHeight="1" thickBot="1">
      <c r="A167" s="745"/>
      <c r="B167" s="747"/>
      <c r="C167" s="759"/>
      <c r="D167" s="173" t="s">
        <v>796</v>
      </c>
      <c r="E167" s="505">
        <v>0</v>
      </c>
      <c r="F167" s="168">
        <v>0</v>
      </c>
      <c r="G167" s="168">
        <v>0</v>
      </c>
      <c r="H167" s="173" t="s">
        <v>797</v>
      </c>
      <c r="I167" s="513">
        <v>0</v>
      </c>
    </row>
    <row r="168" spans="1:9" ht="39.75" customHeight="1" thickBot="1">
      <c r="A168" s="745"/>
      <c r="B168" s="747"/>
      <c r="C168" s="759"/>
      <c r="D168" s="173" t="s">
        <v>145</v>
      </c>
      <c r="E168" s="505">
        <v>0</v>
      </c>
      <c r="F168" s="168">
        <v>0</v>
      </c>
      <c r="G168" s="168">
        <v>0</v>
      </c>
      <c r="H168" s="173" t="s">
        <v>408</v>
      </c>
      <c r="I168" s="513">
        <v>0</v>
      </c>
    </row>
    <row r="169" spans="1:9" ht="39.75" customHeight="1" thickBot="1">
      <c r="A169" s="745"/>
      <c r="B169" s="747"/>
      <c r="C169" s="760"/>
      <c r="D169" s="168" t="s">
        <v>267</v>
      </c>
      <c r="E169" s="505"/>
      <c r="F169" s="168"/>
      <c r="G169" s="168"/>
      <c r="H169" s="168"/>
      <c r="I169" s="513"/>
    </row>
    <row r="170" spans="1:9" ht="39.75" customHeight="1" thickBot="1">
      <c r="A170" s="745"/>
      <c r="B170" s="747"/>
      <c r="C170" s="758" t="s">
        <v>242</v>
      </c>
      <c r="D170" s="168" t="s">
        <v>239</v>
      </c>
      <c r="E170" s="505">
        <v>0</v>
      </c>
      <c r="F170" s="168">
        <v>0</v>
      </c>
      <c r="G170" s="168">
        <v>0</v>
      </c>
      <c r="H170" s="168" t="s">
        <v>36</v>
      </c>
      <c r="I170" s="513">
        <v>0</v>
      </c>
    </row>
    <row r="171" spans="1:9" ht="39.75" customHeight="1" thickBot="1">
      <c r="A171" s="745"/>
      <c r="B171" s="747"/>
      <c r="C171" s="759"/>
      <c r="D171" s="168" t="s">
        <v>240</v>
      </c>
      <c r="E171" s="505">
        <v>0</v>
      </c>
      <c r="F171" s="168">
        <v>0</v>
      </c>
      <c r="G171" s="168">
        <v>0</v>
      </c>
      <c r="H171" s="168" t="s">
        <v>37</v>
      </c>
      <c r="I171" s="513">
        <v>0</v>
      </c>
    </row>
    <row r="172" spans="1:9" ht="39.75" customHeight="1" thickBot="1">
      <c r="A172" s="745"/>
      <c r="B172" s="747"/>
      <c r="C172" s="759"/>
      <c r="D172" s="168" t="s">
        <v>409</v>
      </c>
      <c r="E172" s="505">
        <v>0</v>
      </c>
      <c r="F172" s="168">
        <v>0</v>
      </c>
      <c r="G172" s="168">
        <v>0</v>
      </c>
      <c r="H172" s="168" t="s">
        <v>410</v>
      </c>
      <c r="I172" s="513">
        <v>0</v>
      </c>
    </row>
    <row r="173" spans="1:9" ht="39.75" customHeight="1" thickBot="1">
      <c r="A173" s="745"/>
      <c r="B173" s="747"/>
      <c r="C173" s="759"/>
      <c r="D173" s="168" t="s">
        <v>555</v>
      </c>
      <c r="E173" s="505">
        <v>0</v>
      </c>
      <c r="F173" s="168">
        <v>0</v>
      </c>
      <c r="G173" s="168">
        <v>0</v>
      </c>
      <c r="H173" s="168" t="s">
        <v>411</v>
      </c>
      <c r="I173" s="513">
        <v>0</v>
      </c>
    </row>
    <row r="174" spans="1:9" ht="39.75" customHeight="1" thickBot="1">
      <c r="A174" s="745"/>
      <c r="B174" s="747"/>
      <c r="C174" s="760"/>
      <c r="D174" s="168" t="s">
        <v>267</v>
      </c>
      <c r="E174" s="505"/>
      <c r="F174" s="168"/>
      <c r="G174" s="168"/>
      <c r="H174" s="168"/>
      <c r="I174" s="513"/>
    </row>
    <row r="175" spans="1:9" ht="39.75" customHeight="1" thickBot="1">
      <c r="A175" s="745"/>
      <c r="B175" s="747"/>
      <c r="C175" s="167" t="s">
        <v>243</v>
      </c>
      <c r="D175" s="168" t="s">
        <v>241</v>
      </c>
      <c r="E175" s="505">
        <v>0</v>
      </c>
      <c r="F175" s="168">
        <v>0</v>
      </c>
      <c r="G175" s="168">
        <v>0</v>
      </c>
      <c r="H175" s="168" t="s">
        <v>586</v>
      </c>
      <c r="I175" s="513">
        <v>0</v>
      </c>
    </row>
    <row r="176" spans="1:9" ht="39.75" customHeight="1" thickBot="1">
      <c r="A176" s="745"/>
      <c r="B176" s="747"/>
      <c r="C176" s="167" t="s">
        <v>244</v>
      </c>
      <c r="D176" s="168" t="s">
        <v>245</v>
      </c>
      <c r="E176" s="505">
        <v>0</v>
      </c>
      <c r="F176" s="168">
        <v>0</v>
      </c>
      <c r="G176" s="168">
        <v>0</v>
      </c>
      <c r="H176" s="168" t="s">
        <v>246</v>
      </c>
      <c r="I176" s="513">
        <v>0</v>
      </c>
    </row>
    <row r="177" spans="1:9" ht="39.75" customHeight="1" thickBot="1">
      <c r="A177" s="748"/>
      <c r="B177" s="750"/>
      <c r="C177" s="751" t="s">
        <v>606</v>
      </c>
      <c r="D177" s="753"/>
      <c r="E177" s="505"/>
      <c r="F177" s="168"/>
      <c r="G177" s="168"/>
      <c r="H177" s="168"/>
      <c r="I177" s="513"/>
    </row>
    <row r="178" spans="1:9" ht="39.75" customHeight="1" thickBot="1">
      <c r="A178" s="733" t="s">
        <v>138</v>
      </c>
      <c r="B178" s="734"/>
      <c r="C178" s="735"/>
      <c r="D178" s="173" t="s">
        <v>412</v>
      </c>
      <c r="E178" s="505">
        <v>0</v>
      </c>
      <c r="F178" s="168">
        <v>0</v>
      </c>
      <c r="G178" s="168">
        <v>0</v>
      </c>
      <c r="H178" s="173" t="s">
        <v>413</v>
      </c>
      <c r="I178" s="513">
        <v>0</v>
      </c>
    </row>
    <row r="179" spans="1:9" ht="39.75" customHeight="1" thickBot="1">
      <c r="A179" s="736"/>
      <c r="B179" s="737"/>
      <c r="C179" s="738"/>
      <c r="D179" s="173" t="s">
        <v>414</v>
      </c>
      <c r="E179" s="505">
        <v>0</v>
      </c>
      <c r="F179" s="168">
        <v>0</v>
      </c>
      <c r="G179" s="168">
        <v>0</v>
      </c>
      <c r="H179" s="173" t="s">
        <v>415</v>
      </c>
      <c r="I179" s="513">
        <v>0</v>
      </c>
    </row>
    <row r="180" spans="1:9" ht="39.75" customHeight="1" thickBot="1">
      <c r="A180" s="736"/>
      <c r="B180" s="737"/>
      <c r="C180" s="738"/>
      <c r="D180" s="173" t="s">
        <v>552</v>
      </c>
      <c r="E180" s="505">
        <v>0</v>
      </c>
      <c r="F180" s="168">
        <v>0</v>
      </c>
      <c r="G180" s="168">
        <v>0</v>
      </c>
      <c r="H180" s="173" t="s">
        <v>416</v>
      </c>
      <c r="I180" s="513">
        <v>0</v>
      </c>
    </row>
    <row r="181" spans="1:9" ht="39.75" customHeight="1" thickBot="1">
      <c r="A181" s="739"/>
      <c r="B181" s="740"/>
      <c r="C181" s="741"/>
      <c r="D181" s="173" t="s">
        <v>267</v>
      </c>
      <c r="E181" s="505"/>
      <c r="F181" s="168"/>
      <c r="G181" s="168"/>
      <c r="H181" s="173"/>
      <c r="I181" s="515"/>
    </row>
    <row r="182" spans="1:9" ht="39.75" customHeight="1" thickBot="1">
      <c r="A182" s="742" t="s">
        <v>38</v>
      </c>
      <c r="B182" s="743"/>
      <c r="C182" s="744"/>
      <c r="D182" s="168" t="s">
        <v>587</v>
      </c>
      <c r="E182" s="505">
        <f>'COST VOLUM'!C13</f>
        <v>37</v>
      </c>
      <c r="F182" s="168">
        <v>0</v>
      </c>
      <c r="G182" s="168">
        <v>0</v>
      </c>
      <c r="H182" s="168" t="s">
        <v>588</v>
      </c>
      <c r="I182" s="513">
        <f>'COST VOLUM'!C23/'COST VOLUM'!C13</f>
        <v>85790.60027027027</v>
      </c>
    </row>
    <row r="183" spans="1:9" ht="39.75" customHeight="1" thickBot="1">
      <c r="A183" s="745"/>
      <c r="B183" s="746"/>
      <c r="C183" s="747"/>
      <c r="D183" s="168" t="s">
        <v>548</v>
      </c>
      <c r="E183" s="505">
        <f>'COST VOLUM'!D13</f>
        <v>2</v>
      </c>
      <c r="F183" s="168">
        <v>0</v>
      </c>
      <c r="G183" s="168">
        <v>0</v>
      </c>
      <c r="H183" s="168" t="s">
        <v>549</v>
      </c>
      <c r="I183" s="513">
        <f>'COST VOLUM'!D23/'COST VOLUM'!D13</f>
        <v>2996.635</v>
      </c>
    </row>
    <row r="184" spans="1:9" ht="39.75" customHeight="1" thickBot="1">
      <c r="A184" s="745"/>
      <c r="B184" s="746"/>
      <c r="C184" s="747"/>
      <c r="D184" s="168" t="s">
        <v>417</v>
      </c>
      <c r="E184" s="505">
        <v>0</v>
      </c>
      <c r="F184" s="168">
        <v>0</v>
      </c>
      <c r="G184" s="168">
        <v>0</v>
      </c>
      <c r="H184" s="168" t="s">
        <v>556</v>
      </c>
      <c r="I184" s="513">
        <v>0</v>
      </c>
    </row>
    <row r="185" spans="1:9" ht="39.75" customHeight="1" thickBot="1">
      <c r="A185" s="745"/>
      <c r="B185" s="746"/>
      <c r="C185" s="747"/>
      <c r="D185" s="168" t="s">
        <v>589</v>
      </c>
      <c r="E185" s="505">
        <v>0</v>
      </c>
      <c r="F185" s="168">
        <v>0</v>
      </c>
      <c r="G185" s="168">
        <v>0</v>
      </c>
      <c r="H185" s="168" t="s">
        <v>284</v>
      </c>
      <c r="I185" s="513">
        <v>0</v>
      </c>
    </row>
    <row r="186" spans="1:9" ht="39.75" customHeight="1" thickBot="1">
      <c r="A186" s="745"/>
      <c r="B186" s="746"/>
      <c r="C186" s="747"/>
      <c r="D186" s="168" t="s">
        <v>53</v>
      </c>
      <c r="E186" s="505">
        <v>0</v>
      </c>
      <c r="F186" s="168">
        <v>0</v>
      </c>
      <c r="G186" s="168">
        <v>0</v>
      </c>
      <c r="H186" s="168" t="s">
        <v>590</v>
      </c>
      <c r="I186" s="513">
        <v>0</v>
      </c>
    </row>
    <row r="187" spans="1:9" ht="39.75" customHeight="1" thickBot="1">
      <c r="A187" s="745"/>
      <c r="B187" s="746"/>
      <c r="C187" s="747"/>
      <c r="D187" s="168" t="s">
        <v>54</v>
      </c>
      <c r="E187" s="505">
        <v>0</v>
      </c>
      <c r="F187" s="168">
        <v>0</v>
      </c>
      <c r="G187" s="168">
        <v>0</v>
      </c>
      <c r="H187" s="168" t="s">
        <v>591</v>
      </c>
      <c r="I187" s="513">
        <v>0</v>
      </c>
    </row>
    <row r="188" spans="1:9" ht="39.75" customHeight="1" thickBot="1">
      <c r="A188" s="745"/>
      <c r="B188" s="746"/>
      <c r="C188" s="747"/>
      <c r="D188" s="168" t="s">
        <v>545</v>
      </c>
      <c r="E188" s="505">
        <v>0</v>
      </c>
      <c r="F188" s="168">
        <v>0</v>
      </c>
      <c r="G188" s="168">
        <v>0</v>
      </c>
      <c r="H188" s="168" t="s">
        <v>546</v>
      </c>
      <c r="I188" s="513">
        <v>0</v>
      </c>
    </row>
    <row r="189" spans="1:9" ht="39.75" customHeight="1" thickBot="1">
      <c r="A189" s="745"/>
      <c r="B189" s="746"/>
      <c r="C189" s="747"/>
      <c r="D189" s="168" t="s">
        <v>629</v>
      </c>
      <c r="E189" s="505">
        <v>0</v>
      </c>
      <c r="F189" s="168">
        <v>0</v>
      </c>
      <c r="G189" s="168">
        <v>0</v>
      </c>
      <c r="H189" s="168" t="s">
        <v>592</v>
      </c>
      <c r="I189" s="513">
        <v>0</v>
      </c>
    </row>
    <row r="190" spans="1:9" ht="39.75" customHeight="1" thickBot="1">
      <c r="A190" s="745"/>
      <c r="B190" s="746"/>
      <c r="C190" s="747"/>
      <c r="D190" s="168" t="s">
        <v>594</v>
      </c>
      <c r="E190" s="505">
        <v>0</v>
      </c>
      <c r="F190" s="168">
        <v>0</v>
      </c>
      <c r="G190" s="168">
        <v>0</v>
      </c>
      <c r="H190" s="168" t="s">
        <v>446</v>
      </c>
      <c r="I190" s="513">
        <v>0</v>
      </c>
    </row>
    <row r="191" spans="1:9" ht="39.75" customHeight="1" thickBot="1">
      <c r="A191" s="745"/>
      <c r="B191" s="746"/>
      <c r="C191" s="747"/>
      <c r="D191" s="168" t="s">
        <v>516</v>
      </c>
      <c r="E191" s="505">
        <v>0</v>
      </c>
      <c r="F191" s="168">
        <v>0</v>
      </c>
      <c r="G191" s="168">
        <v>0</v>
      </c>
      <c r="H191" s="168" t="s">
        <v>553</v>
      </c>
      <c r="I191" s="513">
        <v>0</v>
      </c>
    </row>
    <row r="192" spans="1:9" ht="39.75" customHeight="1" thickBot="1">
      <c r="A192" s="745"/>
      <c r="B192" s="746"/>
      <c r="C192" s="747"/>
      <c r="D192" s="168" t="s">
        <v>630</v>
      </c>
      <c r="E192" s="505">
        <v>0</v>
      </c>
      <c r="F192" s="168">
        <v>0</v>
      </c>
      <c r="G192" s="168">
        <v>0</v>
      </c>
      <c r="H192" s="168" t="s">
        <v>547</v>
      </c>
      <c r="I192" s="513">
        <v>0</v>
      </c>
    </row>
    <row r="193" spans="1:9" ht="39.75" customHeight="1" thickBot="1">
      <c r="A193" s="748"/>
      <c r="B193" s="749"/>
      <c r="C193" s="750"/>
      <c r="D193" s="168" t="s">
        <v>267</v>
      </c>
      <c r="E193" s="505">
        <v>0</v>
      </c>
      <c r="F193" s="168">
        <v>0</v>
      </c>
      <c r="G193" s="168">
        <v>0</v>
      </c>
      <c r="H193" s="170"/>
      <c r="I193" s="513">
        <v>0</v>
      </c>
    </row>
    <row r="194" spans="1:9" ht="39.75" customHeight="1" thickBot="1">
      <c r="A194" s="751" t="s">
        <v>631</v>
      </c>
      <c r="B194" s="752"/>
      <c r="C194" s="752"/>
      <c r="D194" s="753"/>
      <c r="E194" s="512"/>
      <c r="F194" s="170"/>
      <c r="G194" s="170"/>
      <c r="H194" s="170"/>
      <c r="I194" s="416"/>
    </row>
    <row r="195" spans="1:9" ht="39.75" customHeight="1">
      <c r="A195" s="172" t="s">
        <v>632</v>
      </c>
      <c r="B195"/>
      <c r="I195" s="417"/>
    </row>
    <row r="196" spans="1:9" ht="39.75" customHeight="1">
      <c r="A196" s="754" t="s">
        <v>633</v>
      </c>
      <c r="B196" s="754"/>
      <c r="C196" s="754"/>
      <c r="D196" s="754"/>
      <c r="E196" s="754"/>
      <c r="F196" s="754"/>
      <c r="G196" s="754"/>
      <c r="H196" s="754"/>
      <c r="I196" s="754"/>
    </row>
    <row r="197" spans="1:9" ht="39.75" customHeight="1">
      <c r="A197" s="174"/>
      <c r="B197" s="12"/>
      <c r="C197" s="2"/>
      <c r="D197" s="2"/>
      <c r="E197" s="364"/>
      <c r="F197" s="2"/>
      <c r="G197" s="2"/>
      <c r="H197" s="2"/>
      <c r="I197" s="418"/>
    </row>
    <row r="198" spans="1:9" ht="39.75" customHeight="1">
      <c r="A198" s="174"/>
      <c r="B198" s="12"/>
      <c r="C198" s="2"/>
      <c r="D198" s="2"/>
      <c r="E198" s="364"/>
      <c r="F198" s="2"/>
      <c r="G198" s="2"/>
      <c r="H198" s="2"/>
      <c r="I198" s="418"/>
    </row>
    <row r="199" spans="1:10" ht="39.75" customHeight="1">
      <c r="A199" s="12"/>
      <c r="B199" s="2"/>
      <c r="C199" s="2"/>
      <c r="D199" s="2"/>
      <c r="E199" s="364"/>
      <c r="F199" s="2"/>
      <c r="G199" s="2"/>
      <c r="H199" s="2"/>
      <c r="I199" s="516"/>
      <c r="J199" s="517"/>
    </row>
    <row r="200" spans="1:10" ht="15.75" customHeight="1">
      <c r="A200" s="2"/>
      <c r="B200" s="2"/>
      <c r="C200" s="2"/>
      <c r="D200" s="2"/>
      <c r="E200" s="364"/>
      <c r="F200" s="2"/>
      <c r="G200" s="2"/>
      <c r="H200" s="2"/>
      <c r="I200" s="761"/>
      <c r="J200" s="761"/>
    </row>
    <row r="201" spans="1:9" ht="39.75" customHeight="1">
      <c r="A201" s="2"/>
      <c r="B201" s="2"/>
      <c r="C201" s="2"/>
      <c r="D201" s="2"/>
      <c r="E201" s="364"/>
      <c r="F201" s="2"/>
      <c r="G201" s="2"/>
      <c r="H201" s="2"/>
      <c r="I201" s="266"/>
    </row>
    <row r="202" spans="1:9" ht="39.75" customHeight="1">
      <c r="A202" s="2"/>
      <c r="B202" s="2"/>
      <c r="C202" s="2"/>
      <c r="D202" s="2"/>
      <c r="E202" s="364"/>
      <c r="F202" s="2"/>
      <c r="G202" s="2"/>
      <c r="H202" s="2"/>
      <c r="I202" s="266"/>
    </row>
    <row r="203" spans="1:9" ht="39.75" customHeight="1">
      <c r="A203" s="2"/>
      <c r="B203" s="2"/>
      <c r="C203" s="2"/>
      <c r="D203" s="2"/>
      <c r="E203" s="364"/>
      <c r="F203" s="2"/>
      <c r="G203" s="2"/>
      <c r="H203" s="2"/>
      <c r="I203" s="266"/>
    </row>
    <row r="204" spans="1:9" ht="39.75" customHeight="1">
      <c r="A204" s="2"/>
      <c r="B204" s="2"/>
      <c r="C204" s="2"/>
      <c r="D204" s="2"/>
      <c r="E204" s="364"/>
      <c r="F204" s="2"/>
      <c r="G204" s="2"/>
      <c r="H204" s="2"/>
      <c r="I204" s="266"/>
    </row>
    <row r="205" spans="1:9" ht="39.75" customHeight="1">
      <c r="A205" s="2"/>
      <c r="B205" s="2"/>
      <c r="C205" s="2"/>
      <c r="D205" s="2"/>
      <c r="E205" s="364"/>
      <c r="F205" s="2"/>
      <c r="G205" s="2"/>
      <c r="H205" s="2"/>
      <c r="I205" s="266"/>
    </row>
    <row r="206" spans="1:9" ht="39.75" customHeight="1">
      <c r="A206" s="2"/>
      <c r="B206" s="2"/>
      <c r="C206" s="2"/>
      <c r="D206" s="2"/>
      <c r="E206" s="364"/>
      <c r="F206" s="2"/>
      <c r="G206" s="2"/>
      <c r="H206" s="2"/>
      <c r="I206" s="266"/>
    </row>
  </sheetData>
  <sheetProtection/>
  <mergeCells count="34">
    <mergeCell ref="I200:J200"/>
    <mergeCell ref="B25:C33"/>
    <mergeCell ref="B34:C36"/>
    <mergeCell ref="B37:C42"/>
    <mergeCell ref="A121:C124"/>
    <mergeCell ref="A125:A129"/>
    <mergeCell ref="B125:C125"/>
    <mergeCell ref="B126:C128"/>
    <mergeCell ref="B129:D129"/>
    <mergeCell ref="A141:C143"/>
    <mergeCell ref="A5:C6"/>
    <mergeCell ref="A22:A43"/>
    <mergeCell ref="B22:C23"/>
    <mergeCell ref="B24:C24"/>
    <mergeCell ref="D5:G5"/>
    <mergeCell ref="H5:I5"/>
    <mergeCell ref="A7:C21"/>
    <mergeCell ref="A130:C140"/>
    <mergeCell ref="B43:D43"/>
    <mergeCell ref="A44:C58"/>
    <mergeCell ref="A59:C69"/>
    <mergeCell ref="A70:C70"/>
    <mergeCell ref="A71:C83"/>
    <mergeCell ref="A84:C120"/>
    <mergeCell ref="A144:C148"/>
    <mergeCell ref="A149:C149"/>
    <mergeCell ref="A150:B177"/>
    <mergeCell ref="C150:C169"/>
    <mergeCell ref="C170:C174"/>
    <mergeCell ref="C177:D177"/>
    <mergeCell ref="A178:C181"/>
    <mergeCell ref="A182:C193"/>
    <mergeCell ref="A194:D194"/>
    <mergeCell ref="A196:I196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K37"/>
  <sheetViews>
    <sheetView zoomScalePageLayoutView="0" workbookViewId="0" topLeftCell="A1">
      <selection activeCell="J35" sqref="J35:J38"/>
    </sheetView>
  </sheetViews>
  <sheetFormatPr defaultColWidth="8.421875" defaultRowHeight="12.75"/>
  <cols>
    <col min="1" max="1" width="45.00390625" style="179" customWidth="1"/>
    <col min="2" max="2" width="14.00390625" style="179" bestFit="1" customWidth="1"/>
    <col min="3" max="3" width="11.8515625" style="179" bestFit="1" customWidth="1"/>
    <col min="4" max="4" width="10.28125" style="179" bestFit="1" customWidth="1"/>
    <col min="5" max="5" width="14.28125" style="179" bestFit="1" customWidth="1"/>
    <col min="6" max="6" width="12.7109375" style="179" customWidth="1"/>
    <col min="7" max="7" width="7.421875" style="179" bestFit="1" customWidth="1"/>
    <col min="8" max="8" width="11.7109375" style="179" bestFit="1" customWidth="1"/>
    <col min="9" max="9" width="11.7109375" style="179" customWidth="1"/>
    <col min="10" max="10" width="23.140625" style="179" bestFit="1" customWidth="1"/>
    <col min="11" max="240" width="14.00390625" style="179" customWidth="1"/>
    <col min="241" max="241" width="8.421875" style="179" customWidth="1"/>
    <col min="242" max="242" width="10.421875" style="179" customWidth="1"/>
    <col min="243" max="243" width="10.28125" style="179" customWidth="1"/>
    <col min="244" max="244" width="9.8515625" style="179" customWidth="1"/>
    <col min="245" max="16384" width="8.421875" style="179" customWidth="1"/>
  </cols>
  <sheetData>
    <row r="1" ht="11.25">
      <c r="A1" s="178" t="s">
        <v>214</v>
      </c>
    </row>
    <row r="2" spans="1:4" ht="11.25">
      <c r="A2" s="214" t="s">
        <v>136</v>
      </c>
      <c r="B2" s="178"/>
      <c r="C2" s="178"/>
      <c r="D2" s="178"/>
    </row>
    <row r="3" spans="1:10" ht="11.25">
      <c r="A3" s="215" t="s">
        <v>559</v>
      </c>
      <c r="B3" s="178"/>
      <c r="C3" s="178"/>
      <c r="D3" s="178"/>
      <c r="E3" s="178"/>
      <c r="F3" s="178"/>
      <c r="G3" s="178"/>
      <c r="H3" s="178"/>
      <c r="I3" s="178"/>
      <c r="J3" s="216"/>
    </row>
    <row r="4" spans="1:10" ht="11.25">
      <c r="A4" s="178" t="s">
        <v>491</v>
      </c>
      <c r="B4" s="178"/>
      <c r="C4" s="178"/>
      <c r="D4" s="178"/>
      <c r="E4" s="178"/>
      <c r="F4" s="178"/>
      <c r="G4" s="178"/>
      <c r="H4" s="178"/>
      <c r="I4" s="178"/>
      <c r="J4" s="217"/>
    </row>
    <row r="5" ht="11.25">
      <c r="A5" s="179" t="s">
        <v>361</v>
      </c>
    </row>
    <row r="8" s="215" customFormat="1" ht="12" thickBot="1">
      <c r="A8" s="215" t="s">
        <v>226</v>
      </c>
    </row>
    <row r="9" spans="1:10" s="218" customFormat="1" ht="23.25" customHeight="1" thickBot="1">
      <c r="A9" s="581" t="s">
        <v>700</v>
      </c>
      <c r="B9" s="582"/>
      <c r="C9" s="582"/>
      <c r="D9" s="582"/>
      <c r="E9" s="582"/>
      <c r="F9" s="582"/>
      <c r="G9" s="582"/>
      <c r="H9" s="582"/>
      <c r="I9" s="583"/>
      <c r="J9" s="584" t="s">
        <v>701</v>
      </c>
    </row>
    <row r="10" spans="1:10" s="218" customFormat="1" ht="38.25" customHeight="1" thickBot="1">
      <c r="A10" s="595" t="s">
        <v>746</v>
      </c>
      <c r="B10" s="596"/>
      <c r="C10" s="596"/>
      <c r="D10" s="596" t="s">
        <v>5</v>
      </c>
      <c r="E10" s="596"/>
      <c r="F10" s="596"/>
      <c r="G10" s="596" t="s">
        <v>4</v>
      </c>
      <c r="H10" s="596"/>
      <c r="I10" s="597"/>
      <c r="J10" s="585"/>
    </row>
    <row r="11" spans="1:10" s="218" customFormat="1" ht="37.5" customHeight="1" thickBot="1">
      <c r="A11" s="176" t="s">
        <v>117</v>
      </c>
      <c r="B11" s="177" t="s">
        <v>118</v>
      </c>
      <c r="C11" s="177" t="s">
        <v>121</v>
      </c>
      <c r="D11" s="177" t="s">
        <v>117</v>
      </c>
      <c r="E11" s="177" t="s">
        <v>118</v>
      </c>
      <c r="F11" s="177" t="s">
        <v>121</v>
      </c>
      <c r="G11" s="177" t="s">
        <v>117</v>
      </c>
      <c r="H11" s="177" t="s">
        <v>118</v>
      </c>
      <c r="I11" s="175" t="s">
        <v>121</v>
      </c>
      <c r="J11" s="586"/>
    </row>
    <row r="12" spans="1:10" s="218" customFormat="1" ht="19.5" customHeight="1" thickBot="1">
      <c r="A12" s="176" t="s">
        <v>261</v>
      </c>
      <c r="B12" s="177" t="s">
        <v>262</v>
      </c>
      <c r="C12" s="177" t="s">
        <v>250</v>
      </c>
      <c r="D12" s="177" t="s">
        <v>251</v>
      </c>
      <c r="E12" s="177" t="s">
        <v>252</v>
      </c>
      <c r="F12" s="177" t="s">
        <v>263</v>
      </c>
      <c r="G12" s="177" t="s">
        <v>253</v>
      </c>
      <c r="H12" s="177" t="s">
        <v>254</v>
      </c>
      <c r="I12" s="175" t="s">
        <v>255</v>
      </c>
      <c r="J12" s="222" t="s">
        <v>256</v>
      </c>
    </row>
    <row r="13" spans="1:10" s="228" customFormat="1" ht="12" customHeight="1" thickBot="1">
      <c r="A13" s="223">
        <v>0</v>
      </c>
      <c r="B13" s="224">
        <v>1362</v>
      </c>
      <c r="C13" s="224">
        <f>B13</f>
        <v>1362</v>
      </c>
      <c r="D13" s="225">
        <v>0</v>
      </c>
      <c r="E13" s="224">
        <v>9557</v>
      </c>
      <c r="F13" s="224">
        <f>E13</f>
        <v>9557</v>
      </c>
      <c r="G13" s="225">
        <v>0</v>
      </c>
      <c r="H13" s="224">
        <v>1700</v>
      </c>
      <c r="I13" s="226">
        <f>H13</f>
        <v>1700</v>
      </c>
      <c r="J13" s="227">
        <v>12154</v>
      </c>
    </row>
    <row r="14" spans="1:229" s="234" customFormat="1" ht="15" customHeight="1">
      <c r="A14" s="218"/>
      <c r="B14" s="218"/>
      <c r="C14" s="229"/>
      <c r="D14" s="230"/>
      <c r="E14" s="231"/>
      <c r="F14" s="232"/>
      <c r="G14" s="233"/>
      <c r="H14" s="232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218"/>
      <c r="EM14" s="218"/>
      <c r="EN14" s="218"/>
      <c r="EO14" s="218"/>
      <c r="EP14" s="218"/>
      <c r="EQ14" s="218"/>
      <c r="ER14" s="218"/>
      <c r="ES14" s="218"/>
      <c r="ET14" s="218"/>
      <c r="EU14" s="218"/>
      <c r="EV14" s="218"/>
      <c r="EW14" s="218"/>
      <c r="EX14" s="218"/>
      <c r="EY14" s="218"/>
      <c r="EZ14" s="218"/>
      <c r="FA14" s="218"/>
      <c r="FB14" s="218"/>
      <c r="FC14" s="218"/>
      <c r="FD14" s="218"/>
      <c r="FE14" s="218"/>
      <c r="FF14" s="218"/>
      <c r="FG14" s="218"/>
      <c r="FH14" s="218"/>
      <c r="FI14" s="218"/>
      <c r="FJ14" s="218"/>
      <c r="FK14" s="218"/>
      <c r="FL14" s="218"/>
      <c r="FM14" s="218"/>
      <c r="FN14" s="218"/>
      <c r="FO14" s="218"/>
      <c r="FP14" s="218"/>
      <c r="FQ14" s="218"/>
      <c r="FR14" s="218"/>
      <c r="FS14" s="218"/>
      <c r="FT14" s="218"/>
      <c r="FU14" s="218"/>
      <c r="FV14" s="218"/>
      <c r="FW14" s="218"/>
      <c r="FX14" s="218"/>
      <c r="FY14" s="218"/>
      <c r="FZ14" s="218"/>
      <c r="GA14" s="218"/>
      <c r="GB14" s="218"/>
      <c r="GC14" s="218"/>
      <c r="GD14" s="218"/>
      <c r="GE14" s="218"/>
      <c r="GF14" s="218"/>
      <c r="GG14" s="218"/>
      <c r="GH14" s="218"/>
      <c r="GI14" s="218"/>
      <c r="GJ14" s="218"/>
      <c r="GK14" s="218"/>
      <c r="GL14" s="218"/>
      <c r="GM14" s="218"/>
      <c r="GN14" s="218"/>
      <c r="GO14" s="218"/>
      <c r="GP14" s="218"/>
      <c r="GQ14" s="218"/>
      <c r="GR14" s="218"/>
      <c r="GS14" s="218"/>
      <c r="GT14" s="218"/>
      <c r="GU14" s="218"/>
      <c r="GV14" s="218"/>
      <c r="GW14" s="218"/>
      <c r="GX14" s="218"/>
      <c r="GY14" s="218"/>
      <c r="GZ14" s="218"/>
      <c r="HA14" s="218"/>
      <c r="HB14" s="218"/>
      <c r="HC14" s="218"/>
      <c r="HD14" s="218"/>
      <c r="HE14" s="218"/>
      <c r="HF14" s="218"/>
      <c r="HG14" s="218"/>
      <c r="HH14" s="218"/>
      <c r="HI14" s="218"/>
      <c r="HJ14" s="218"/>
      <c r="HK14" s="218"/>
      <c r="HL14" s="218"/>
      <c r="HM14" s="218"/>
      <c r="HN14" s="218"/>
      <c r="HO14" s="218"/>
      <c r="HP14" s="218"/>
      <c r="HQ14" s="218"/>
      <c r="HR14" s="218"/>
      <c r="HS14" s="218"/>
      <c r="HT14" s="218"/>
      <c r="HU14" s="218"/>
    </row>
    <row r="15" spans="1:245" s="218" customFormat="1" ht="11.25">
      <c r="A15" s="179"/>
      <c r="B15" s="179"/>
      <c r="C15" s="179"/>
      <c r="D15" s="208"/>
      <c r="E15" s="208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79"/>
      <c r="DI15" s="179"/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79"/>
      <c r="DX15" s="179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79"/>
      <c r="FF15" s="179"/>
      <c r="FG15" s="179"/>
      <c r="FH15" s="179"/>
      <c r="FI15" s="179"/>
      <c r="FJ15" s="179"/>
      <c r="FK15" s="179"/>
      <c r="FL15" s="179"/>
      <c r="FM15" s="179"/>
      <c r="FN15" s="179"/>
      <c r="FO15" s="179"/>
      <c r="FP15" s="179"/>
      <c r="FQ15" s="179"/>
      <c r="FR15" s="179"/>
      <c r="FS15" s="179"/>
      <c r="FT15" s="179"/>
      <c r="FU15" s="179"/>
      <c r="FV15" s="179"/>
      <c r="FW15" s="179"/>
      <c r="FX15" s="179"/>
      <c r="FY15" s="179"/>
      <c r="FZ15" s="179"/>
      <c r="GA15" s="179"/>
      <c r="GB15" s="179"/>
      <c r="GC15" s="179"/>
      <c r="GD15" s="179"/>
      <c r="GE15" s="179"/>
      <c r="GF15" s="179"/>
      <c r="GG15" s="179"/>
      <c r="GH15" s="179"/>
      <c r="GI15" s="179"/>
      <c r="GJ15" s="179"/>
      <c r="GK15" s="179"/>
      <c r="GL15" s="179"/>
      <c r="GM15" s="179"/>
      <c r="GN15" s="179"/>
      <c r="GO15" s="179"/>
      <c r="GP15" s="179"/>
      <c r="GQ15" s="179"/>
      <c r="GR15" s="179"/>
      <c r="GS15" s="179"/>
      <c r="GT15" s="179"/>
      <c r="GU15" s="179"/>
      <c r="GV15" s="179"/>
      <c r="GW15" s="179"/>
      <c r="GX15" s="179"/>
      <c r="GY15" s="179"/>
      <c r="GZ15" s="179"/>
      <c r="HA15" s="179"/>
      <c r="HB15" s="179"/>
      <c r="HC15" s="179"/>
      <c r="HD15" s="179"/>
      <c r="HE15" s="179"/>
      <c r="HF15" s="179"/>
      <c r="HG15" s="179"/>
      <c r="HH15" s="179"/>
      <c r="HI15" s="179"/>
      <c r="HJ15" s="179"/>
      <c r="HK15" s="179"/>
      <c r="HL15" s="179"/>
      <c r="HM15" s="179"/>
      <c r="HN15" s="179"/>
      <c r="HO15" s="179"/>
      <c r="HP15" s="179"/>
      <c r="HQ15" s="179"/>
      <c r="HR15" s="179"/>
      <c r="HS15" s="179"/>
      <c r="HT15" s="179"/>
      <c r="HU15" s="179"/>
      <c r="HV15" s="179"/>
      <c r="HW15" s="179"/>
      <c r="HX15" s="179"/>
      <c r="HY15" s="179"/>
      <c r="HZ15" s="179"/>
      <c r="IA15" s="179"/>
      <c r="IB15" s="179"/>
      <c r="IC15" s="179"/>
      <c r="ID15" s="179"/>
      <c r="IE15" s="179"/>
      <c r="IF15" s="179"/>
      <c r="IG15" s="179"/>
      <c r="IH15" s="179"/>
      <c r="II15" s="179"/>
      <c r="IJ15" s="179"/>
      <c r="IK15" s="179"/>
    </row>
    <row r="17" spans="1:9" ht="9.75" customHeight="1" thickBot="1">
      <c r="A17" s="215" t="s">
        <v>227</v>
      </c>
      <c r="B17" s="218"/>
      <c r="C17" s="218"/>
      <c r="D17" s="218"/>
      <c r="E17" s="218"/>
      <c r="F17" s="218"/>
      <c r="G17" s="218"/>
      <c r="H17" s="218"/>
      <c r="I17" s="218"/>
    </row>
    <row r="18" spans="1:10" ht="26.25" customHeight="1">
      <c r="A18" s="593" t="s">
        <v>751</v>
      </c>
      <c r="B18" s="594"/>
      <c r="C18" s="594"/>
      <c r="D18" s="594"/>
      <c r="E18" s="594"/>
      <c r="F18" s="594"/>
      <c r="G18" s="594"/>
      <c r="H18" s="594"/>
      <c r="I18" s="587"/>
      <c r="J18" s="587" t="s">
        <v>752</v>
      </c>
    </row>
    <row r="19" spans="1:10" ht="27.75" customHeight="1" thickBot="1">
      <c r="A19" s="590" t="s">
        <v>746</v>
      </c>
      <c r="B19" s="591"/>
      <c r="C19" s="591"/>
      <c r="D19" s="591" t="s">
        <v>5</v>
      </c>
      <c r="E19" s="591"/>
      <c r="F19" s="591"/>
      <c r="G19" s="591" t="s">
        <v>558</v>
      </c>
      <c r="H19" s="591"/>
      <c r="I19" s="592"/>
      <c r="J19" s="588"/>
    </row>
    <row r="20" spans="1:10" ht="48" customHeight="1" thickBot="1">
      <c r="A20" s="219" t="s">
        <v>117</v>
      </c>
      <c r="B20" s="220" t="s">
        <v>118</v>
      </c>
      <c r="C20" s="220" t="s">
        <v>121</v>
      </c>
      <c r="D20" s="220" t="s">
        <v>117</v>
      </c>
      <c r="E20" s="220" t="s">
        <v>118</v>
      </c>
      <c r="F20" s="220" t="s">
        <v>121</v>
      </c>
      <c r="G20" s="220" t="s">
        <v>117</v>
      </c>
      <c r="H20" s="220" t="s">
        <v>118</v>
      </c>
      <c r="I20" s="221" t="s">
        <v>121</v>
      </c>
      <c r="J20" s="589"/>
    </row>
    <row r="21" spans="1:10" ht="12" thickBot="1">
      <c r="A21" s="235" t="s">
        <v>261</v>
      </c>
      <c r="B21" s="236" t="s">
        <v>262</v>
      </c>
      <c r="C21" s="236" t="s">
        <v>250</v>
      </c>
      <c r="D21" s="236" t="s">
        <v>251</v>
      </c>
      <c r="E21" s="236" t="s">
        <v>252</v>
      </c>
      <c r="F21" s="236" t="s">
        <v>263</v>
      </c>
      <c r="G21" s="236" t="s">
        <v>253</v>
      </c>
      <c r="H21" s="236" t="s">
        <v>254</v>
      </c>
      <c r="I21" s="236" t="s">
        <v>255</v>
      </c>
      <c r="J21" s="237" t="s">
        <v>125</v>
      </c>
    </row>
    <row r="22" spans="1:10" s="240" customFormat="1" ht="18" customHeight="1" thickBot="1">
      <c r="A22" s="238">
        <v>0</v>
      </c>
      <c r="B22" s="239">
        <v>2306931.07</v>
      </c>
      <c r="C22" s="239">
        <f>A22+B22</f>
        <v>2306931.07</v>
      </c>
      <c r="D22" s="239">
        <v>0</v>
      </c>
      <c r="E22" s="239">
        <v>6690386.07</v>
      </c>
      <c r="F22" s="239">
        <f>D22+E22</f>
        <v>6690386.07</v>
      </c>
      <c r="G22" s="239">
        <v>0</v>
      </c>
      <c r="H22" s="239">
        <v>4153839.74</v>
      </c>
      <c r="I22" s="239">
        <f>G22+H22</f>
        <v>4153839.74</v>
      </c>
      <c r="J22" s="239">
        <f>B22+E22+H22</f>
        <v>13151156.88</v>
      </c>
    </row>
    <row r="26" spans="1:245" s="234" customFormat="1" ht="13.5" customHeight="1" thickBot="1">
      <c r="A26" s="215" t="s">
        <v>126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8"/>
      <c r="DD26" s="218"/>
      <c r="DE26" s="218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8"/>
      <c r="ES26" s="218"/>
      <c r="ET26" s="218"/>
      <c r="EU26" s="218"/>
      <c r="EV26" s="218"/>
      <c r="EW26" s="218"/>
      <c r="EX26" s="218"/>
      <c r="EY26" s="218"/>
      <c r="EZ26" s="218"/>
      <c r="FA26" s="218"/>
      <c r="FB26" s="218"/>
      <c r="FC26" s="218"/>
      <c r="FD26" s="218"/>
      <c r="FE26" s="218"/>
      <c r="FF26" s="218"/>
      <c r="FG26" s="218"/>
      <c r="FH26" s="218"/>
      <c r="FI26" s="218"/>
      <c r="FJ26" s="218"/>
      <c r="FK26" s="218"/>
      <c r="FL26" s="218"/>
      <c r="FM26" s="218"/>
      <c r="FN26" s="218"/>
      <c r="FO26" s="218"/>
      <c r="FP26" s="218"/>
      <c r="FQ26" s="218"/>
      <c r="FR26" s="218"/>
      <c r="FS26" s="218"/>
      <c r="FT26" s="218"/>
      <c r="FU26" s="218"/>
      <c r="FV26" s="218"/>
      <c r="FW26" s="218"/>
      <c r="FX26" s="218"/>
      <c r="FY26" s="218"/>
      <c r="FZ26" s="218"/>
      <c r="GA26" s="218"/>
      <c r="GB26" s="218"/>
      <c r="GC26" s="218"/>
      <c r="GD26" s="218"/>
      <c r="GE26" s="218"/>
      <c r="GF26" s="218"/>
      <c r="GG26" s="218"/>
      <c r="GH26" s="218"/>
      <c r="GI26" s="218"/>
      <c r="GJ26" s="218"/>
      <c r="GK26" s="218"/>
      <c r="GL26" s="218"/>
      <c r="GM26" s="218"/>
      <c r="GN26" s="218"/>
      <c r="GO26" s="218"/>
      <c r="GP26" s="218"/>
      <c r="GQ26" s="218"/>
      <c r="GR26" s="218"/>
      <c r="GS26" s="218"/>
      <c r="GT26" s="218"/>
      <c r="GU26" s="218"/>
      <c r="GV26" s="218"/>
      <c r="GW26" s="218"/>
      <c r="GX26" s="218"/>
      <c r="GY26" s="218"/>
      <c r="GZ26" s="218"/>
      <c r="HA26" s="218"/>
      <c r="HB26" s="218"/>
      <c r="HC26" s="218"/>
      <c r="HD26" s="218"/>
      <c r="HE26" s="218"/>
      <c r="HF26" s="218"/>
      <c r="HG26" s="218"/>
      <c r="HH26" s="218"/>
      <c r="HI26" s="218"/>
      <c r="HJ26" s="218"/>
      <c r="HK26" s="218"/>
      <c r="HL26" s="218"/>
      <c r="HM26" s="218"/>
      <c r="HN26" s="218"/>
      <c r="HO26" s="218"/>
      <c r="HP26" s="218"/>
      <c r="HQ26" s="218"/>
      <c r="HR26" s="218"/>
      <c r="HS26" s="218"/>
      <c r="HT26" s="218"/>
      <c r="HU26" s="218"/>
      <c r="HV26" s="218"/>
      <c r="HW26" s="218"/>
      <c r="HX26" s="218"/>
      <c r="HY26" s="218"/>
      <c r="HZ26" s="218"/>
      <c r="IA26" s="218"/>
      <c r="IB26" s="218"/>
      <c r="IC26" s="218"/>
      <c r="ID26" s="218"/>
      <c r="IE26" s="218"/>
      <c r="IF26" s="218"/>
      <c r="IG26" s="218"/>
      <c r="IH26" s="218"/>
      <c r="II26" s="218"/>
      <c r="IJ26" s="218"/>
      <c r="IK26" s="218"/>
    </row>
    <row r="27" spans="1:245" s="234" customFormat="1" ht="91.5" customHeight="1" thickBot="1">
      <c r="A27" s="241" t="s">
        <v>755</v>
      </c>
      <c r="B27" s="200" t="s">
        <v>112</v>
      </c>
      <c r="C27" s="200" t="s">
        <v>113</v>
      </c>
      <c r="D27" s="200" t="s">
        <v>756</v>
      </c>
      <c r="E27" s="242" t="s">
        <v>308</v>
      </c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/>
      <c r="EN27" s="218"/>
      <c r="EO27" s="218"/>
      <c r="EP27" s="218"/>
      <c r="EQ27" s="218"/>
      <c r="ER27" s="218"/>
      <c r="ES27" s="218"/>
      <c r="ET27" s="218"/>
      <c r="EU27" s="218"/>
      <c r="EV27" s="218"/>
      <c r="EW27" s="218"/>
      <c r="EX27" s="218"/>
      <c r="EY27" s="218"/>
      <c r="EZ27" s="218"/>
      <c r="FA27" s="218"/>
      <c r="FB27" s="218"/>
      <c r="FC27" s="218"/>
      <c r="FD27" s="218"/>
      <c r="FE27" s="218"/>
      <c r="FF27" s="218"/>
      <c r="FG27" s="218"/>
      <c r="FH27" s="218"/>
      <c r="FI27" s="218"/>
      <c r="FJ27" s="218"/>
      <c r="FK27" s="218"/>
      <c r="FL27" s="218"/>
      <c r="FM27" s="218"/>
      <c r="FN27" s="218"/>
      <c r="FO27" s="218"/>
      <c r="FP27" s="218"/>
      <c r="FQ27" s="218"/>
      <c r="FR27" s="218"/>
      <c r="FS27" s="218"/>
      <c r="FT27" s="218"/>
      <c r="FU27" s="218"/>
      <c r="FV27" s="218"/>
      <c r="FW27" s="218"/>
      <c r="FX27" s="218"/>
      <c r="FY27" s="218"/>
      <c r="FZ27" s="218"/>
      <c r="GA27" s="218"/>
      <c r="GB27" s="218"/>
      <c r="GC27" s="218"/>
      <c r="GD27" s="218"/>
      <c r="GE27" s="218"/>
      <c r="GF27" s="218"/>
      <c r="GG27" s="218"/>
      <c r="GH27" s="218"/>
      <c r="GI27" s="218"/>
      <c r="GJ27" s="218"/>
      <c r="GK27" s="218"/>
      <c r="GL27" s="218"/>
      <c r="GM27" s="218"/>
      <c r="GN27" s="218"/>
      <c r="GO27" s="218"/>
      <c r="GP27" s="218"/>
      <c r="GQ27" s="218"/>
      <c r="GR27" s="218"/>
      <c r="GS27" s="218"/>
      <c r="GT27" s="218"/>
      <c r="GU27" s="218"/>
      <c r="GV27" s="218"/>
      <c r="GW27" s="218"/>
      <c r="GX27" s="218"/>
      <c r="GY27" s="218"/>
      <c r="GZ27" s="218"/>
      <c r="HA27" s="218"/>
      <c r="HB27" s="218"/>
      <c r="HC27" s="218"/>
      <c r="HD27" s="218"/>
      <c r="HE27" s="218"/>
      <c r="HF27" s="218"/>
      <c r="HG27" s="218"/>
      <c r="HH27" s="218"/>
      <c r="HI27" s="218"/>
      <c r="HJ27" s="218"/>
      <c r="HK27" s="218"/>
      <c r="HL27" s="218"/>
      <c r="HM27" s="218"/>
      <c r="HN27" s="218"/>
      <c r="HO27" s="218"/>
      <c r="HP27" s="218"/>
      <c r="HQ27" s="218"/>
      <c r="HR27" s="218"/>
      <c r="HS27" s="218"/>
      <c r="HT27" s="218"/>
      <c r="HU27" s="218"/>
      <c r="HV27" s="218"/>
      <c r="HW27" s="218"/>
      <c r="HX27" s="218"/>
      <c r="HY27" s="218"/>
      <c r="HZ27" s="218"/>
      <c r="IA27" s="218"/>
      <c r="IB27" s="218"/>
      <c r="IC27" s="218"/>
      <c r="ID27" s="218"/>
      <c r="IE27" s="218"/>
      <c r="IF27" s="218"/>
      <c r="IG27" s="218"/>
      <c r="IH27" s="218"/>
      <c r="II27" s="218"/>
      <c r="IJ27" s="218"/>
      <c r="IK27" s="218"/>
    </row>
    <row r="28" spans="1:245" s="234" customFormat="1" ht="21.75" customHeight="1" thickBot="1">
      <c r="A28" s="243" t="s">
        <v>261</v>
      </c>
      <c r="B28" s="244" t="s">
        <v>262</v>
      </c>
      <c r="C28" s="244" t="s">
        <v>250</v>
      </c>
      <c r="D28" s="244" t="s">
        <v>251</v>
      </c>
      <c r="E28" s="196" t="s">
        <v>628</v>
      </c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218"/>
      <c r="EX28" s="218"/>
      <c r="EY28" s="218"/>
      <c r="EZ28" s="218"/>
      <c r="FA28" s="218"/>
      <c r="FB28" s="218"/>
      <c r="FC28" s="218"/>
      <c r="FD28" s="218"/>
      <c r="FE28" s="218"/>
      <c r="FF28" s="218"/>
      <c r="FG28" s="218"/>
      <c r="FH28" s="218"/>
      <c r="FI28" s="218"/>
      <c r="FJ28" s="218"/>
      <c r="FK28" s="218"/>
      <c r="FL28" s="218"/>
      <c r="FM28" s="218"/>
      <c r="FN28" s="218"/>
      <c r="FO28" s="218"/>
      <c r="FP28" s="218"/>
      <c r="FQ28" s="218"/>
      <c r="FR28" s="218"/>
      <c r="FS28" s="218"/>
      <c r="FT28" s="218"/>
      <c r="FU28" s="218"/>
      <c r="FV28" s="218"/>
      <c r="FW28" s="218"/>
      <c r="FX28" s="218"/>
      <c r="FY28" s="218"/>
      <c r="FZ28" s="218"/>
      <c r="GA28" s="218"/>
      <c r="GB28" s="218"/>
      <c r="GC28" s="218"/>
      <c r="GD28" s="218"/>
      <c r="GE28" s="218"/>
      <c r="GF28" s="218"/>
      <c r="GG28" s="218"/>
      <c r="GH28" s="218"/>
      <c r="GI28" s="218"/>
      <c r="GJ28" s="218"/>
      <c r="GK28" s="218"/>
      <c r="GL28" s="218"/>
      <c r="GM28" s="218"/>
      <c r="GN28" s="218"/>
      <c r="GO28" s="218"/>
      <c r="GP28" s="218"/>
      <c r="GQ28" s="218"/>
      <c r="GR28" s="218"/>
      <c r="GS28" s="218"/>
      <c r="GT28" s="218"/>
      <c r="GU28" s="218"/>
      <c r="GV28" s="218"/>
      <c r="GW28" s="218"/>
      <c r="GX28" s="218"/>
      <c r="GY28" s="218"/>
      <c r="GZ28" s="218"/>
      <c r="HA28" s="218"/>
      <c r="HB28" s="218"/>
      <c r="HC28" s="218"/>
      <c r="HD28" s="218"/>
      <c r="HE28" s="218"/>
      <c r="HF28" s="218"/>
      <c r="HG28" s="218"/>
      <c r="HH28" s="218"/>
      <c r="HI28" s="218"/>
      <c r="HJ28" s="218"/>
      <c r="HK28" s="218"/>
      <c r="HL28" s="218"/>
      <c r="HM28" s="218"/>
      <c r="HN28" s="218"/>
      <c r="HO28" s="218"/>
      <c r="HP28" s="218"/>
      <c r="HQ28" s="218"/>
      <c r="HR28" s="218"/>
      <c r="HS28" s="218"/>
      <c r="HT28" s="218"/>
      <c r="HU28" s="218"/>
      <c r="HV28" s="218"/>
      <c r="HW28" s="218"/>
      <c r="HX28" s="218"/>
      <c r="HY28" s="218"/>
      <c r="HZ28" s="218"/>
      <c r="IA28" s="218"/>
      <c r="IB28" s="218"/>
      <c r="IC28" s="218"/>
      <c r="ID28" s="218"/>
      <c r="IE28" s="218"/>
      <c r="IF28" s="218"/>
      <c r="IG28" s="218"/>
      <c r="IH28" s="218"/>
      <c r="II28" s="218"/>
      <c r="IJ28" s="218"/>
      <c r="IK28" s="218"/>
    </row>
    <row r="29" spans="1:245" s="234" customFormat="1" ht="20.25" customHeight="1" thickBot="1">
      <c r="A29" s="245">
        <v>0</v>
      </c>
      <c r="B29" s="246">
        <v>0</v>
      </c>
      <c r="C29" s="247">
        <v>0</v>
      </c>
      <c r="D29" s="246">
        <v>0</v>
      </c>
      <c r="E29" s="248">
        <v>0</v>
      </c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8"/>
      <c r="DG29" s="218"/>
      <c r="DH29" s="218"/>
      <c r="DI29" s="218"/>
      <c r="DJ29" s="218"/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  <c r="EE29" s="218"/>
      <c r="EF29" s="218"/>
      <c r="EG29" s="218"/>
      <c r="EH29" s="218"/>
      <c r="EI29" s="218"/>
      <c r="EJ29" s="218"/>
      <c r="EK29" s="218"/>
      <c r="EL29" s="218"/>
      <c r="EM29" s="218"/>
      <c r="EN29" s="218"/>
      <c r="EO29" s="218"/>
      <c r="EP29" s="218"/>
      <c r="EQ29" s="218"/>
      <c r="ER29" s="218"/>
      <c r="ES29" s="218"/>
      <c r="ET29" s="218"/>
      <c r="EU29" s="218"/>
      <c r="EV29" s="218"/>
      <c r="EW29" s="218"/>
      <c r="EX29" s="218"/>
      <c r="EY29" s="218"/>
      <c r="EZ29" s="218"/>
      <c r="FA29" s="218"/>
      <c r="FB29" s="218"/>
      <c r="FC29" s="218"/>
      <c r="FD29" s="218"/>
      <c r="FE29" s="218"/>
      <c r="FF29" s="218"/>
      <c r="FG29" s="218"/>
      <c r="FH29" s="218"/>
      <c r="FI29" s="218"/>
      <c r="FJ29" s="218"/>
      <c r="FK29" s="218"/>
      <c r="FL29" s="218"/>
      <c r="FM29" s="218"/>
      <c r="FN29" s="218"/>
      <c r="FO29" s="218"/>
      <c r="FP29" s="218"/>
      <c r="FQ29" s="218"/>
      <c r="FR29" s="218"/>
      <c r="FS29" s="218"/>
      <c r="FT29" s="218"/>
      <c r="FU29" s="218"/>
      <c r="FV29" s="218"/>
      <c r="FW29" s="218"/>
      <c r="FX29" s="218"/>
      <c r="FY29" s="218"/>
      <c r="FZ29" s="218"/>
      <c r="GA29" s="218"/>
      <c r="GB29" s="218"/>
      <c r="GC29" s="218"/>
      <c r="GD29" s="218"/>
      <c r="GE29" s="218"/>
      <c r="GF29" s="218"/>
      <c r="GG29" s="218"/>
      <c r="GH29" s="218"/>
      <c r="GI29" s="218"/>
      <c r="GJ29" s="218"/>
      <c r="GK29" s="218"/>
      <c r="GL29" s="218"/>
      <c r="GM29" s="218"/>
      <c r="GN29" s="218"/>
      <c r="GO29" s="218"/>
      <c r="GP29" s="218"/>
      <c r="GQ29" s="218"/>
      <c r="GR29" s="218"/>
      <c r="GS29" s="218"/>
      <c r="GT29" s="218"/>
      <c r="GU29" s="218"/>
      <c r="GV29" s="218"/>
      <c r="GW29" s="218"/>
      <c r="GX29" s="218"/>
      <c r="GY29" s="218"/>
      <c r="GZ29" s="218"/>
      <c r="HA29" s="218"/>
      <c r="HB29" s="218"/>
      <c r="HC29" s="218"/>
      <c r="HD29" s="218"/>
      <c r="HE29" s="218"/>
      <c r="HF29" s="218"/>
      <c r="HG29" s="218"/>
      <c r="HH29" s="218"/>
      <c r="HI29" s="218"/>
      <c r="HJ29" s="218"/>
      <c r="HK29" s="218"/>
      <c r="HL29" s="218"/>
      <c r="HM29" s="218"/>
      <c r="HN29" s="218"/>
      <c r="HO29" s="218"/>
      <c r="HP29" s="218"/>
      <c r="HQ29" s="218"/>
      <c r="HR29" s="218"/>
      <c r="HS29" s="218"/>
      <c r="HT29" s="218"/>
      <c r="HU29" s="218"/>
      <c r="HV29" s="218"/>
      <c r="HW29" s="218"/>
      <c r="HX29" s="218"/>
      <c r="HY29" s="218"/>
      <c r="HZ29" s="218"/>
      <c r="IA29" s="218"/>
      <c r="IB29" s="218"/>
      <c r="IC29" s="218"/>
      <c r="ID29" s="218"/>
      <c r="IE29" s="218"/>
      <c r="IF29" s="218"/>
      <c r="IG29" s="218"/>
      <c r="IH29" s="218"/>
      <c r="II29" s="218"/>
      <c r="IJ29" s="218"/>
      <c r="IK29" s="218"/>
    </row>
    <row r="30" spans="1:245" s="234" customFormat="1" ht="15" customHeight="1">
      <c r="A30" s="249"/>
      <c r="B30" s="249"/>
      <c r="C30" s="188"/>
      <c r="D30" s="249"/>
      <c r="E30" s="250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8"/>
      <c r="DG30" s="218"/>
      <c r="DH30" s="218"/>
      <c r="DI30" s="218"/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  <c r="EE30" s="218"/>
      <c r="EF30" s="218"/>
      <c r="EG30" s="218"/>
      <c r="EH30" s="218"/>
      <c r="EI30" s="218"/>
      <c r="EJ30" s="218"/>
      <c r="EK30" s="218"/>
      <c r="EL30" s="218"/>
      <c r="EM30" s="218"/>
      <c r="EN30" s="218"/>
      <c r="EO30" s="218"/>
      <c r="EP30" s="218"/>
      <c r="EQ30" s="218"/>
      <c r="ER30" s="218"/>
      <c r="ES30" s="218"/>
      <c r="ET30" s="218"/>
      <c r="EU30" s="218"/>
      <c r="EV30" s="218"/>
      <c r="EW30" s="218"/>
      <c r="EX30" s="218"/>
      <c r="EY30" s="218"/>
      <c r="EZ30" s="218"/>
      <c r="FA30" s="218"/>
      <c r="FB30" s="218"/>
      <c r="FC30" s="218"/>
      <c r="FD30" s="218"/>
      <c r="FE30" s="218"/>
      <c r="FF30" s="218"/>
      <c r="FG30" s="218"/>
      <c r="FH30" s="218"/>
      <c r="FI30" s="218"/>
      <c r="FJ30" s="218"/>
      <c r="FK30" s="218"/>
      <c r="FL30" s="218"/>
      <c r="FM30" s="218"/>
      <c r="FN30" s="218"/>
      <c r="FO30" s="218"/>
      <c r="FP30" s="218"/>
      <c r="FQ30" s="218"/>
      <c r="FR30" s="218"/>
      <c r="FS30" s="218"/>
      <c r="FT30" s="218"/>
      <c r="FU30" s="218"/>
      <c r="FV30" s="218"/>
      <c r="FW30" s="218"/>
      <c r="FX30" s="218"/>
      <c r="FY30" s="218"/>
      <c r="FZ30" s="218"/>
      <c r="GA30" s="218"/>
      <c r="GB30" s="218"/>
      <c r="GC30" s="218"/>
      <c r="GD30" s="218"/>
      <c r="GE30" s="218"/>
      <c r="GF30" s="218"/>
      <c r="GG30" s="218"/>
      <c r="GH30" s="218"/>
      <c r="GI30" s="218"/>
      <c r="GJ30" s="218"/>
      <c r="GK30" s="218"/>
      <c r="GL30" s="218"/>
      <c r="GM30" s="218"/>
      <c r="GN30" s="218"/>
      <c r="GO30" s="218"/>
      <c r="GP30" s="218"/>
      <c r="GQ30" s="218"/>
      <c r="GR30" s="218"/>
      <c r="GS30" s="218"/>
      <c r="GT30" s="218"/>
      <c r="GU30" s="218"/>
      <c r="GV30" s="218"/>
      <c r="GW30" s="218"/>
      <c r="GX30" s="218"/>
      <c r="GY30" s="218"/>
      <c r="GZ30" s="218"/>
      <c r="HA30" s="218"/>
      <c r="HB30" s="218"/>
      <c r="HC30" s="218"/>
      <c r="HD30" s="218"/>
      <c r="HE30" s="218"/>
      <c r="HF30" s="218"/>
      <c r="HG30" s="218"/>
      <c r="HH30" s="218"/>
      <c r="HI30" s="218"/>
      <c r="HJ30" s="218"/>
      <c r="HK30" s="218"/>
      <c r="HL30" s="218"/>
      <c r="HM30" s="218"/>
      <c r="HN30" s="218"/>
      <c r="HO30" s="218"/>
      <c r="HP30" s="218"/>
      <c r="HQ30" s="218"/>
      <c r="HR30" s="218"/>
      <c r="HS30" s="218"/>
      <c r="HT30" s="218"/>
      <c r="HU30" s="218"/>
      <c r="HV30" s="218"/>
      <c r="HW30" s="218"/>
      <c r="HX30" s="218"/>
      <c r="HY30" s="218"/>
      <c r="HZ30" s="218"/>
      <c r="IA30" s="218"/>
      <c r="IB30" s="218"/>
      <c r="IC30" s="218"/>
      <c r="ID30" s="218"/>
      <c r="IE30" s="218"/>
      <c r="IF30" s="218"/>
      <c r="IG30" s="218"/>
      <c r="IH30" s="218"/>
      <c r="II30" s="218"/>
      <c r="IJ30" s="218"/>
      <c r="IK30" s="218"/>
    </row>
    <row r="31" spans="1:245" s="234" customFormat="1" ht="18" customHeight="1">
      <c r="A31" s="178" t="s">
        <v>115</v>
      </c>
      <c r="B31" s="179"/>
      <c r="C31" s="179"/>
      <c r="D31" s="179"/>
      <c r="E31" s="179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18"/>
      <c r="DK31" s="218"/>
      <c r="DL31" s="218"/>
      <c r="DM31" s="218"/>
      <c r="DN31" s="218"/>
      <c r="DO31" s="218"/>
      <c r="DP31" s="218"/>
      <c r="DQ31" s="218"/>
      <c r="DR31" s="218"/>
      <c r="DS31" s="218"/>
      <c r="DT31" s="218"/>
      <c r="DU31" s="218"/>
      <c r="DV31" s="218"/>
      <c r="DW31" s="218"/>
      <c r="DX31" s="218"/>
      <c r="DY31" s="218"/>
      <c r="DZ31" s="218"/>
      <c r="EA31" s="218"/>
      <c r="EB31" s="218"/>
      <c r="EC31" s="218"/>
      <c r="ED31" s="218"/>
      <c r="EE31" s="218"/>
      <c r="EF31" s="218"/>
      <c r="EG31" s="218"/>
      <c r="EH31" s="218"/>
      <c r="EI31" s="218"/>
      <c r="EJ31" s="218"/>
      <c r="EK31" s="218"/>
      <c r="EL31" s="218"/>
      <c r="EM31" s="218"/>
      <c r="EN31" s="218"/>
      <c r="EO31" s="218"/>
      <c r="EP31" s="218"/>
      <c r="EQ31" s="218"/>
      <c r="ER31" s="218"/>
      <c r="ES31" s="218"/>
      <c r="ET31" s="218"/>
      <c r="EU31" s="218"/>
      <c r="EV31" s="218"/>
      <c r="EW31" s="218"/>
      <c r="EX31" s="218"/>
      <c r="EY31" s="218"/>
      <c r="EZ31" s="218"/>
      <c r="FA31" s="218"/>
      <c r="FB31" s="218"/>
      <c r="FC31" s="218"/>
      <c r="FD31" s="218"/>
      <c r="FE31" s="218"/>
      <c r="FF31" s="218"/>
      <c r="FG31" s="218"/>
      <c r="FH31" s="218"/>
      <c r="FI31" s="218"/>
      <c r="FJ31" s="218"/>
      <c r="FK31" s="218"/>
      <c r="FL31" s="218"/>
      <c r="FM31" s="218"/>
      <c r="FN31" s="218"/>
      <c r="FO31" s="218"/>
      <c r="FP31" s="218"/>
      <c r="FQ31" s="218"/>
      <c r="FR31" s="218"/>
      <c r="FS31" s="218"/>
      <c r="FT31" s="218"/>
      <c r="FU31" s="218"/>
      <c r="FV31" s="218"/>
      <c r="FW31" s="218"/>
      <c r="FX31" s="218"/>
      <c r="FY31" s="218"/>
      <c r="FZ31" s="218"/>
      <c r="GA31" s="218"/>
      <c r="GB31" s="218"/>
      <c r="GC31" s="218"/>
      <c r="GD31" s="218"/>
      <c r="GE31" s="218"/>
      <c r="GF31" s="218"/>
      <c r="GG31" s="218"/>
      <c r="GH31" s="218"/>
      <c r="GI31" s="218"/>
      <c r="GJ31" s="218"/>
      <c r="GK31" s="218"/>
      <c r="GL31" s="218"/>
      <c r="GM31" s="218"/>
      <c r="GN31" s="218"/>
      <c r="GO31" s="218"/>
      <c r="GP31" s="218"/>
      <c r="GQ31" s="218"/>
      <c r="GR31" s="218"/>
      <c r="GS31" s="218"/>
      <c r="GT31" s="218"/>
      <c r="GU31" s="218"/>
      <c r="GV31" s="218"/>
      <c r="GW31" s="218"/>
      <c r="GX31" s="218"/>
      <c r="GY31" s="218"/>
      <c r="GZ31" s="218"/>
      <c r="HA31" s="218"/>
      <c r="HB31" s="218"/>
      <c r="HC31" s="218"/>
      <c r="HD31" s="218"/>
      <c r="HE31" s="218"/>
      <c r="HF31" s="218"/>
      <c r="HG31" s="218"/>
      <c r="HH31" s="218"/>
      <c r="HI31" s="218"/>
      <c r="HJ31" s="218"/>
      <c r="HK31" s="218"/>
      <c r="HL31" s="218"/>
      <c r="HM31" s="218"/>
      <c r="HN31" s="218"/>
      <c r="HO31" s="218"/>
      <c r="HP31" s="218"/>
      <c r="HQ31" s="218"/>
      <c r="HR31" s="218"/>
      <c r="HS31" s="218"/>
      <c r="HT31" s="218"/>
      <c r="HU31" s="218"/>
      <c r="HV31" s="218"/>
      <c r="HW31" s="218"/>
      <c r="HX31" s="218"/>
      <c r="HY31" s="218"/>
      <c r="HZ31" s="218"/>
      <c r="IA31" s="218"/>
      <c r="IB31" s="218"/>
      <c r="IC31" s="218"/>
      <c r="ID31" s="218"/>
      <c r="IE31" s="218"/>
      <c r="IF31" s="218"/>
      <c r="IG31" s="218"/>
      <c r="IH31" s="218"/>
      <c r="II31" s="218"/>
      <c r="IJ31" s="218"/>
      <c r="IK31" s="218"/>
    </row>
    <row r="32" spans="1:245" s="234" customFormat="1" ht="13.5" customHeight="1">
      <c r="A32" s="215" t="s">
        <v>128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8"/>
      <c r="CL32" s="218"/>
      <c r="CM32" s="218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18"/>
      <c r="DD32" s="218"/>
      <c r="DE32" s="218"/>
      <c r="DF32" s="218"/>
      <c r="DG32" s="218"/>
      <c r="DH32" s="218"/>
      <c r="DI32" s="218"/>
      <c r="DJ32" s="218"/>
      <c r="DK32" s="218"/>
      <c r="DL32" s="218"/>
      <c r="DM32" s="218"/>
      <c r="DN32" s="218"/>
      <c r="DO32" s="218"/>
      <c r="DP32" s="218"/>
      <c r="DQ32" s="218"/>
      <c r="DR32" s="218"/>
      <c r="DS32" s="218"/>
      <c r="DT32" s="218"/>
      <c r="DU32" s="218"/>
      <c r="DV32" s="218"/>
      <c r="DW32" s="218"/>
      <c r="DX32" s="218"/>
      <c r="DY32" s="218"/>
      <c r="DZ32" s="218"/>
      <c r="EA32" s="218"/>
      <c r="EB32" s="218"/>
      <c r="EC32" s="218"/>
      <c r="ED32" s="218"/>
      <c r="EE32" s="218"/>
      <c r="EF32" s="218"/>
      <c r="EG32" s="218"/>
      <c r="EH32" s="218"/>
      <c r="EI32" s="218"/>
      <c r="EJ32" s="218"/>
      <c r="EK32" s="218"/>
      <c r="EL32" s="218"/>
      <c r="EM32" s="218"/>
      <c r="EN32" s="218"/>
      <c r="EO32" s="218"/>
      <c r="EP32" s="218"/>
      <c r="EQ32" s="218"/>
      <c r="ER32" s="218"/>
      <c r="ES32" s="218"/>
      <c r="ET32" s="218"/>
      <c r="EU32" s="218"/>
      <c r="EV32" s="218"/>
      <c r="EW32" s="218"/>
      <c r="EX32" s="218"/>
      <c r="EY32" s="218"/>
      <c r="EZ32" s="218"/>
      <c r="FA32" s="218"/>
      <c r="FB32" s="218"/>
      <c r="FC32" s="218"/>
      <c r="FD32" s="218"/>
      <c r="FE32" s="218"/>
      <c r="FF32" s="218"/>
      <c r="FG32" s="218"/>
      <c r="FH32" s="218"/>
      <c r="FI32" s="218"/>
      <c r="FJ32" s="218"/>
      <c r="FK32" s="218"/>
      <c r="FL32" s="218"/>
      <c r="FM32" s="218"/>
      <c r="FN32" s="218"/>
      <c r="FO32" s="218"/>
      <c r="FP32" s="218"/>
      <c r="FQ32" s="218"/>
      <c r="FR32" s="218"/>
      <c r="FS32" s="218"/>
      <c r="FT32" s="218"/>
      <c r="FU32" s="218"/>
      <c r="FV32" s="218"/>
      <c r="FW32" s="218"/>
      <c r="FX32" s="218"/>
      <c r="FY32" s="218"/>
      <c r="FZ32" s="218"/>
      <c r="GA32" s="218"/>
      <c r="GB32" s="218"/>
      <c r="GC32" s="218"/>
      <c r="GD32" s="218"/>
      <c r="GE32" s="218"/>
      <c r="GF32" s="218"/>
      <c r="GG32" s="218"/>
      <c r="GH32" s="218"/>
      <c r="GI32" s="218"/>
      <c r="GJ32" s="218"/>
      <c r="GK32" s="218"/>
      <c r="GL32" s="218"/>
      <c r="GM32" s="218"/>
      <c r="GN32" s="218"/>
      <c r="GO32" s="218"/>
      <c r="GP32" s="218"/>
      <c r="GQ32" s="218"/>
      <c r="GR32" s="218"/>
      <c r="GS32" s="218"/>
      <c r="GT32" s="218"/>
      <c r="GU32" s="218"/>
      <c r="GV32" s="218"/>
      <c r="GW32" s="218"/>
      <c r="GX32" s="218"/>
      <c r="GY32" s="218"/>
      <c r="GZ32" s="218"/>
      <c r="HA32" s="218"/>
      <c r="HB32" s="218"/>
      <c r="HC32" s="218"/>
      <c r="HD32" s="218"/>
      <c r="HE32" s="218"/>
      <c r="HF32" s="218"/>
      <c r="HG32" s="218"/>
      <c r="HH32" s="218"/>
      <c r="HI32" s="218"/>
      <c r="HJ32" s="218"/>
      <c r="HK32" s="218"/>
      <c r="HL32" s="218"/>
      <c r="HM32" s="218"/>
      <c r="HN32" s="218"/>
      <c r="HO32" s="218"/>
      <c r="HP32" s="218"/>
      <c r="HQ32" s="218"/>
      <c r="HR32" s="218"/>
      <c r="HS32" s="218"/>
      <c r="HT32" s="218"/>
      <c r="HU32" s="218"/>
      <c r="HV32" s="218"/>
      <c r="HW32" s="218"/>
      <c r="HX32" s="218"/>
      <c r="HY32" s="218"/>
      <c r="HZ32" s="218"/>
      <c r="IA32" s="218"/>
      <c r="IB32" s="218"/>
      <c r="IC32" s="218"/>
      <c r="ID32" s="218"/>
      <c r="IE32" s="218"/>
      <c r="IF32" s="218"/>
      <c r="IG32" s="218"/>
      <c r="IH32" s="218"/>
      <c r="II32" s="218"/>
      <c r="IJ32" s="218"/>
      <c r="IK32" s="218"/>
    </row>
    <row r="33" spans="1:245" s="234" customFormat="1" ht="13.5" customHeight="1">
      <c r="A33" s="218"/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8"/>
      <c r="CL33" s="218"/>
      <c r="CM33" s="218"/>
      <c r="CN33" s="218"/>
      <c r="CO33" s="218"/>
      <c r="CP33" s="218"/>
      <c r="CQ33" s="218"/>
      <c r="CR33" s="218"/>
      <c r="CS33" s="218"/>
      <c r="CT33" s="218"/>
      <c r="CU33" s="218"/>
      <c r="CV33" s="218"/>
      <c r="CW33" s="218"/>
      <c r="CX33" s="218"/>
      <c r="CY33" s="218"/>
      <c r="CZ33" s="218"/>
      <c r="DA33" s="218"/>
      <c r="DB33" s="218"/>
      <c r="DC33" s="218"/>
      <c r="DD33" s="218"/>
      <c r="DE33" s="218"/>
      <c r="DF33" s="218"/>
      <c r="DG33" s="218"/>
      <c r="DH33" s="218"/>
      <c r="DI33" s="218"/>
      <c r="DJ33" s="218"/>
      <c r="DK33" s="218"/>
      <c r="DL33" s="218"/>
      <c r="DM33" s="218"/>
      <c r="DN33" s="218"/>
      <c r="DO33" s="218"/>
      <c r="DP33" s="218"/>
      <c r="DQ33" s="218"/>
      <c r="DR33" s="218"/>
      <c r="DS33" s="218"/>
      <c r="DT33" s="218"/>
      <c r="DU33" s="218"/>
      <c r="DV33" s="218"/>
      <c r="DW33" s="218"/>
      <c r="DX33" s="218"/>
      <c r="DY33" s="218"/>
      <c r="DZ33" s="218"/>
      <c r="EA33" s="218"/>
      <c r="EB33" s="218"/>
      <c r="EC33" s="218"/>
      <c r="ED33" s="218"/>
      <c r="EE33" s="218"/>
      <c r="EF33" s="218"/>
      <c r="EG33" s="218"/>
      <c r="EH33" s="218"/>
      <c r="EI33" s="218"/>
      <c r="EJ33" s="218"/>
      <c r="EK33" s="218"/>
      <c r="EL33" s="218"/>
      <c r="EM33" s="218"/>
      <c r="EN33" s="218"/>
      <c r="EO33" s="218"/>
      <c r="EP33" s="218"/>
      <c r="EQ33" s="218"/>
      <c r="ER33" s="218"/>
      <c r="ES33" s="218"/>
      <c r="ET33" s="218"/>
      <c r="EU33" s="218"/>
      <c r="EV33" s="218"/>
      <c r="EW33" s="218"/>
      <c r="EX33" s="218"/>
      <c r="EY33" s="218"/>
      <c r="EZ33" s="218"/>
      <c r="FA33" s="218"/>
      <c r="FB33" s="218"/>
      <c r="FC33" s="218"/>
      <c r="FD33" s="218"/>
      <c r="FE33" s="218"/>
      <c r="FF33" s="218"/>
      <c r="FG33" s="218"/>
      <c r="FH33" s="218"/>
      <c r="FI33" s="218"/>
      <c r="FJ33" s="218"/>
      <c r="FK33" s="218"/>
      <c r="FL33" s="218"/>
      <c r="FM33" s="218"/>
      <c r="FN33" s="218"/>
      <c r="FO33" s="218"/>
      <c r="FP33" s="218"/>
      <c r="FQ33" s="218"/>
      <c r="FR33" s="218"/>
      <c r="FS33" s="218"/>
      <c r="FT33" s="218"/>
      <c r="FU33" s="218"/>
      <c r="FV33" s="218"/>
      <c r="FW33" s="218"/>
      <c r="FX33" s="218"/>
      <c r="FY33" s="218"/>
      <c r="FZ33" s="218"/>
      <c r="GA33" s="218"/>
      <c r="GB33" s="218"/>
      <c r="GC33" s="218"/>
      <c r="GD33" s="218"/>
      <c r="GE33" s="218"/>
      <c r="GF33" s="218"/>
      <c r="GG33" s="218"/>
      <c r="GH33" s="218"/>
      <c r="GI33" s="218"/>
      <c r="GJ33" s="218"/>
      <c r="GK33" s="218"/>
      <c r="GL33" s="218"/>
      <c r="GM33" s="218"/>
      <c r="GN33" s="218"/>
      <c r="GO33" s="218"/>
      <c r="GP33" s="218"/>
      <c r="GQ33" s="218"/>
      <c r="GR33" s="218"/>
      <c r="GS33" s="218"/>
      <c r="GT33" s="218"/>
      <c r="GU33" s="218"/>
      <c r="GV33" s="218"/>
      <c r="GW33" s="218"/>
      <c r="GX33" s="218"/>
      <c r="GY33" s="218"/>
      <c r="GZ33" s="218"/>
      <c r="HA33" s="218"/>
      <c r="HB33" s="218"/>
      <c r="HC33" s="218"/>
      <c r="HD33" s="218"/>
      <c r="HE33" s="218"/>
      <c r="HF33" s="218"/>
      <c r="HG33" s="218"/>
      <c r="HH33" s="218"/>
      <c r="HI33" s="218"/>
      <c r="HJ33" s="218"/>
      <c r="HK33" s="218"/>
      <c r="HL33" s="218"/>
      <c r="HM33" s="218"/>
      <c r="HN33" s="218"/>
      <c r="HO33" s="218"/>
      <c r="HP33" s="218"/>
      <c r="HQ33" s="218"/>
      <c r="HR33" s="218"/>
      <c r="HS33" s="218"/>
      <c r="HT33" s="218"/>
      <c r="HU33" s="218"/>
      <c r="HV33" s="218"/>
      <c r="HW33" s="218"/>
      <c r="HX33" s="218"/>
      <c r="HY33" s="218"/>
      <c r="HZ33" s="218"/>
      <c r="IA33" s="218"/>
      <c r="IB33" s="218"/>
      <c r="IC33" s="218"/>
      <c r="ID33" s="218"/>
      <c r="IE33" s="218"/>
      <c r="IF33" s="218"/>
      <c r="IG33" s="218"/>
      <c r="IH33" s="218"/>
      <c r="II33" s="218"/>
      <c r="IJ33" s="218"/>
      <c r="IK33" s="218"/>
    </row>
    <row r="34" spans="1:245" s="234" customFormat="1" ht="13.5" customHeight="1">
      <c r="A34" s="218"/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8"/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18"/>
      <c r="DB34" s="218"/>
      <c r="DC34" s="218"/>
      <c r="DD34" s="218"/>
      <c r="DE34" s="218"/>
      <c r="DF34" s="218"/>
      <c r="DG34" s="218"/>
      <c r="DH34" s="218"/>
      <c r="DI34" s="218"/>
      <c r="DJ34" s="218"/>
      <c r="DK34" s="218"/>
      <c r="DL34" s="218"/>
      <c r="DM34" s="218"/>
      <c r="DN34" s="218"/>
      <c r="DO34" s="218"/>
      <c r="DP34" s="218"/>
      <c r="DQ34" s="218"/>
      <c r="DR34" s="218"/>
      <c r="DS34" s="218"/>
      <c r="DT34" s="218"/>
      <c r="DU34" s="218"/>
      <c r="DV34" s="218"/>
      <c r="DW34" s="218"/>
      <c r="DX34" s="218"/>
      <c r="DY34" s="218"/>
      <c r="DZ34" s="218"/>
      <c r="EA34" s="218"/>
      <c r="EB34" s="218"/>
      <c r="EC34" s="218"/>
      <c r="ED34" s="218"/>
      <c r="EE34" s="218"/>
      <c r="EF34" s="218"/>
      <c r="EG34" s="218"/>
      <c r="EH34" s="218"/>
      <c r="EI34" s="218"/>
      <c r="EJ34" s="218"/>
      <c r="EK34" s="218"/>
      <c r="EL34" s="218"/>
      <c r="EM34" s="218"/>
      <c r="EN34" s="218"/>
      <c r="EO34" s="218"/>
      <c r="EP34" s="218"/>
      <c r="EQ34" s="218"/>
      <c r="ER34" s="218"/>
      <c r="ES34" s="218"/>
      <c r="ET34" s="218"/>
      <c r="EU34" s="218"/>
      <c r="EV34" s="218"/>
      <c r="EW34" s="218"/>
      <c r="EX34" s="218"/>
      <c r="EY34" s="218"/>
      <c r="EZ34" s="218"/>
      <c r="FA34" s="218"/>
      <c r="FB34" s="218"/>
      <c r="FC34" s="218"/>
      <c r="FD34" s="218"/>
      <c r="FE34" s="218"/>
      <c r="FF34" s="218"/>
      <c r="FG34" s="218"/>
      <c r="FH34" s="218"/>
      <c r="FI34" s="218"/>
      <c r="FJ34" s="218"/>
      <c r="FK34" s="218"/>
      <c r="FL34" s="218"/>
      <c r="FM34" s="218"/>
      <c r="FN34" s="218"/>
      <c r="FO34" s="218"/>
      <c r="FP34" s="218"/>
      <c r="FQ34" s="218"/>
      <c r="FR34" s="218"/>
      <c r="FS34" s="218"/>
      <c r="FT34" s="218"/>
      <c r="FU34" s="218"/>
      <c r="FV34" s="218"/>
      <c r="FW34" s="218"/>
      <c r="FX34" s="218"/>
      <c r="FY34" s="218"/>
      <c r="FZ34" s="218"/>
      <c r="GA34" s="218"/>
      <c r="GB34" s="218"/>
      <c r="GC34" s="218"/>
      <c r="GD34" s="218"/>
      <c r="GE34" s="218"/>
      <c r="GF34" s="218"/>
      <c r="GG34" s="218"/>
      <c r="GH34" s="218"/>
      <c r="GI34" s="218"/>
      <c r="GJ34" s="218"/>
      <c r="GK34" s="218"/>
      <c r="GL34" s="218"/>
      <c r="GM34" s="218"/>
      <c r="GN34" s="218"/>
      <c r="GO34" s="218"/>
      <c r="GP34" s="218"/>
      <c r="GQ34" s="218"/>
      <c r="GR34" s="218"/>
      <c r="GS34" s="218"/>
      <c r="GT34" s="218"/>
      <c r="GU34" s="218"/>
      <c r="GV34" s="218"/>
      <c r="GW34" s="218"/>
      <c r="GX34" s="218"/>
      <c r="GY34" s="218"/>
      <c r="GZ34" s="218"/>
      <c r="HA34" s="218"/>
      <c r="HB34" s="218"/>
      <c r="HC34" s="218"/>
      <c r="HD34" s="218"/>
      <c r="HE34" s="218"/>
      <c r="HF34" s="218"/>
      <c r="HG34" s="218"/>
      <c r="HH34" s="218"/>
      <c r="HI34" s="218"/>
      <c r="HJ34" s="218"/>
      <c r="HK34" s="218"/>
      <c r="HL34" s="218"/>
      <c r="HM34" s="218"/>
      <c r="HN34" s="218"/>
      <c r="HO34" s="218"/>
      <c r="HP34" s="218"/>
      <c r="HQ34" s="218"/>
      <c r="HR34" s="218"/>
      <c r="HS34" s="218"/>
      <c r="HT34" s="218"/>
      <c r="HU34" s="218"/>
      <c r="HV34" s="218"/>
      <c r="HW34" s="218"/>
      <c r="HX34" s="218"/>
      <c r="HY34" s="218"/>
      <c r="HZ34" s="218"/>
      <c r="IA34" s="218"/>
      <c r="IB34" s="218"/>
      <c r="IC34" s="218"/>
      <c r="ID34" s="218"/>
      <c r="IE34" s="218"/>
      <c r="IF34" s="218"/>
      <c r="IG34" s="218"/>
      <c r="IH34" s="218"/>
      <c r="II34" s="218"/>
      <c r="IJ34" s="218"/>
      <c r="IK34" s="218"/>
    </row>
    <row r="35" spans="1:245" s="234" customFormat="1" ht="13.5" customHeight="1">
      <c r="A35" s="218"/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8"/>
      <c r="CL35" s="218"/>
      <c r="CM35" s="218"/>
      <c r="CN35" s="218"/>
      <c r="CO35" s="218"/>
      <c r="CP35" s="218"/>
      <c r="CQ35" s="218"/>
      <c r="CR35" s="218"/>
      <c r="CS35" s="218"/>
      <c r="CT35" s="218"/>
      <c r="CU35" s="218"/>
      <c r="CV35" s="218"/>
      <c r="CW35" s="218"/>
      <c r="CX35" s="218"/>
      <c r="CY35" s="218"/>
      <c r="CZ35" s="218"/>
      <c r="DA35" s="218"/>
      <c r="DB35" s="218"/>
      <c r="DC35" s="218"/>
      <c r="DD35" s="218"/>
      <c r="DE35" s="218"/>
      <c r="DF35" s="218"/>
      <c r="DG35" s="218"/>
      <c r="DH35" s="218"/>
      <c r="DI35" s="218"/>
      <c r="DJ35" s="218"/>
      <c r="DK35" s="218"/>
      <c r="DL35" s="218"/>
      <c r="DM35" s="218"/>
      <c r="DN35" s="218"/>
      <c r="DO35" s="218"/>
      <c r="DP35" s="218"/>
      <c r="DQ35" s="218"/>
      <c r="DR35" s="218"/>
      <c r="DS35" s="218"/>
      <c r="DT35" s="218"/>
      <c r="DU35" s="218"/>
      <c r="DV35" s="218"/>
      <c r="DW35" s="218"/>
      <c r="DX35" s="218"/>
      <c r="DY35" s="218"/>
      <c r="DZ35" s="218"/>
      <c r="EA35" s="218"/>
      <c r="EB35" s="218"/>
      <c r="EC35" s="218"/>
      <c r="ED35" s="218"/>
      <c r="EE35" s="218"/>
      <c r="EF35" s="218"/>
      <c r="EG35" s="218"/>
      <c r="EH35" s="218"/>
      <c r="EI35" s="218"/>
      <c r="EJ35" s="218"/>
      <c r="EK35" s="218"/>
      <c r="EL35" s="218"/>
      <c r="EM35" s="218"/>
      <c r="EN35" s="218"/>
      <c r="EO35" s="218"/>
      <c r="EP35" s="218"/>
      <c r="EQ35" s="218"/>
      <c r="ER35" s="218"/>
      <c r="ES35" s="218"/>
      <c r="ET35" s="218"/>
      <c r="EU35" s="218"/>
      <c r="EV35" s="218"/>
      <c r="EW35" s="218"/>
      <c r="EX35" s="218"/>
      <c r="EY35" s="218"/>
      <c r="EZ35" s="218"/>
      <c r="FA35" s="218"/>
      <c r="FB35" s="218"/>
      <c r="FC35" s="218"/>
      <c r="FD35" s="218"/>
      <c r="FE35" s="218"/>
      <c r="FF35" s="218"/>
      <c r="FG35" s="218"/>
      <c r="FH35" s="218"/>
      <c r="FI35" s="218"/>
      <c r="FJ35" s="218"/>
      <c r="FK35" s="218"/>
      <c r="FL35" s="218"/>
      <c r="FM35" s="218"/>
      <c r="FN35" s="218"/>
      <c r="FO35" s="218"/>
      <c r="FP35" s="218"/>
      <c r="FQ35" s="218"/>
      <c r="FR35" s="218"/>
      <c r="FS35" s="218"/>
      <c r="FT35" s="218"/>
      <c r="FU35" s="218"/>
      <c r="FV35" s="218"/>
      <c r="FW35" s="218"/>
      <c r="FX35" s="218"/>
      <c r="FY35" s="218"/>
      <c r="FZ35" s="218"/>
      <c r="GA35" s="218"/>
      <c r="GB35" s="218"/>
      <c r="GC35" s="218"/>
      <c r="GD35" s="218"/>
      <c r="GE35" s="218"/>
      <c r="GF35" s="218"/>
      <c r="GG35" s="218"/>
      <c r="GH35" s="218"/>
      <c r="GI35" s="218"/>
      <c r="GJ35" s="218"/>
      <c r="GK35" s="218"/>
      <c r="GL35" s="218"/>
      <c r="GM35" s="218"/>
      <c r="GN35" s="218"/>
      <c r="GO35" s="218"/>
      <c r="GP35" s="218"/>
      <c r="GQ35" s="218"/>
      <c r="GR35" s="218"/>
      <c r="GS35" s="218"/>
      <c r="GT35" s="218"/>
      <c r="GU35" s="218"/>
      <c r="GV35" s="218"/>
      <c r="GW35" s="218"/>
      <c r="GX35" s="218"/>
      <c r="GY35" s="218"/>
      <c r="GZ35" s="218"/>
      <c r="HA35" s="218"/>
      <c r="HB35" s="218"/>
      <c r="HC35" s="218"/>
      <c r="HD35" s="218"/>
      <c r="HE35" s="218"/>
      <c r="HF35" s="218"/>
      <c r="HG35" s="218"/>
      <c r="HH35" s="218"/>
      <c r="HI35" s="218"/>
      <c r="HJ35" s="218"/>
      <c r="HK35" s="218"/>
      <c r="HL35" s="218"/>
      <c r="HM35" s="218"/>
      <c r="HN35" s="218"/>
      <c r="HO35" s="218"/>
      <c r="HP35" s="218"/>
      <c r="HQ35" s="218"/>
      <c r="HR35" s="218"/>
      <c r="HS35" s="218"/>
      <c r="HT35" s="218"/>
      <c r="HU35" s="218"/>
      <c r="HV35" s="218"/>
      <c r="HW35" s="218"/>
      <c r="HX35" s="218"/>
      <c r="HY35" s="218"/>
      <c r="HZ35" s="218"/>
      <c r="IA35" s="218"/>
      <c r="IB35" s="218"/>
      <c r="IC35" s="218"/>
      <c r="ID35" s="218"/>
      <c r="IE35" s="218"/>
      <c r="IF35" s="218"/>
      <c r="IG35" s="218"/>
      <c r="IH35" s="218"/>
      <c r="II35" s="218"/>
      <c r="IJ35" s="218"/>
      <c r="IK35" s="218"/>
    </row>
    <row r="36" spans="1:10" ht="12.75">
      <c r="A36" s="218"/>
      <c r="B36" s="218"/>
      <c r="C36" s="218"/>
      <c r="D36" s="218"/>
      <c r="J36" s="212"/>
    </row>
    <row r="37" ht="12.75">
      <c r="J37" s="213"/>
    </row>
  </sheetData>
  <sheetProtection/>
  <mergeCells count="10">
    <mergeCell ref="A9:I9"/>
    <mergeCell ref="J9:J11"/>
    <mergeCell ref="J18:J20"/>
    <mergeCell ref="A19:C19"/>
    <mergeCell ref="D19:F19"/>
    <mergeCell ref="G19:I19"/>
    <mergeCell ref="A18:I18"/>
    <mergeCell ref="A10:C10"/>
    <mergeCell ref="D10:F10"/>
    <mergeCell ref="G10:I10"/>
  </mergeCells>
  <printOptions horizontalCentered="1"/>
  <pageMargins left="0.15748031496062992" right="0" top="0.2362204724409449" bottom="0.1968503937007874" header="0.15748031496062992" footer="0.5118110236220472"/>
  <pageSetup horizontalDpi="600" verticalDpi="600" orientation="landscape" paperSize="9" scale="75" r:id="rId1"/>
  <headerFooter alignWithMargins="0">
    <oddFooter>&amp;CAnexa 2 pag.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L18"/>
  <sheetViews>
    <sheetView zoomScalePageLayoutView="0" workbookViewId="0" topLeftCell="A1">
      <selection activeCell="F17" sqref="F17:F19"/>
    </sheetView>
  </sheetViews>
  <sheetFormatPr defaultColWidth="9.140625" defaultRowHeight="17.25" customHeight="1"/>
  <cols>
    <col min="1" max="1" width="15.8515625" style="2" customWidth="1"/>
    <col min="2" max="2" width="14.8515625" style="2" customWidth="1"/>
    <col min="3" max="3" width="17.140625" style="2" customWidth="1"/>
    <col min="4" max="4" width="13.28125" style="2" customWidth="1"/>
    <col min="5" max="5" width="17.00390625" style="2" customWidth="1"/>
    <col min="6" max="6" width="15.28125" style="2" customWidth="1"/>
    <col min="7" max="7" width="17.57421875" style="2" customWidth="1"/>
    <col min="8" max="16384" width="9.140625" style="2" customWidth="1"/>
  </cols>
  <sheetData>
    <row r="1" ht="17.25" customHeight="1">
      <c r="A1" s="6" t="s">
        <v>215</v>
      </c>
    </row>
    <row r="2" spans="1:11" ht="17.25" customHeight="1">
      <c r="A2" s="44" t="str">
        <f>'DIABET 1'!A2</f>
        <v>CASA DE ASIGURĂRI DE SĂNĂTATE VRANCEA</v>
      </c>
      <c r="K2" s="3"/>
    </row>
    <row r="3" spans="1:11" ht="17.25" customHeight="1">
      <c r="A3" s="6" t="s">
        <v>560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5" ht="17.25" customHeight="1">
      <c r="A4" s="6" t="str">
        <f>'DIABET 1'!A4</f>
        <v>Raportare pentru TRIMESTRUL III 2022</v>
      </c>
      <c r="B4" s="104"/>
      <c r="C4" s="104"/>
      <c r="D4" s="83"/>
      <c r="E4" s="147"/>
    </row>
    <row r="5" spans="1:12" ht="17.25" customHeight="1">
      <c r="A5" s="2" t="s">
        <v>361</v>
      </c>
      <c r="L5" s="9"/>
    </row>
    <row r="6" ht="17.25" customHeight="1">
      <c r="L6" s="9"/>
    </row>
    <row r="8" spans="1:6" ht="17.25" customHeight="1">
      <c r="A8" s="600" t="s">
        <v>230</v>
      </c>
      <c r="B8" s="600"/>
      <c r="C8" s="600"/>
      <c r="D8" s="600"/>
      <c r="E8" s="600"/>
      <c r="F8" s="600"/>
    </row>
    <row r="9" spans="1:6" ht="17.25" customHeight="1">
      <c r="A9" s="601"/>
      <c r="B9" s="601"/>
      <c r="C9" s="601"/>
      <c r="D9" s="601"/>
      <c r="E9" s="601"/>
      <c r="F9" s="601"/>
    </row>
    <row r="10" spans="1:6" ht="17.25" customHeight="1" thickBot="1">
      <c r="A10" s="95"/>
      <c r="B10" s="95"/>
      <c r="C10" s="95"/>
      <c r="D10" s="95"/>
      <c r="E10" s="95"/>
      <c r="F10" s="95"/>
    </row>
    <row r="11" spans="1:7" ht="30" customHeight="1">
      <c r="A11" s="602" t="s">
        <v>330</v>
      </c>
      <c r="B11" s="603"/>
      <c r="C11" s="604" t="s">
        <v>702</v>
      </c>
      <c r="D11" s="604" t="s">
        <v>362</v>
      </c>
      <c r="E11" s="603" t="s">
        <v>331</v>
      </c>
      <c r="F11" s="603"/>
      <c r="G11" s="598" t="s">
        <v>753</v>
      </c>
    </row>
    <row r="12" spans="1:7" ht="17.25" customHeight="1" thickBot="1">
      <c r="A12" s="148" t="s">
        <v>745</v>
      </c>
      <c r="B12" s="149" t="s">
        <v>500</v>
      </c>
      <c r="C12" s="605"/>
      <c r="D12" s="605"/>
      <c r="E12" s="149" t="s">
        <v>745</v>
      </c>
      <c r="F12" s="149" t="s">
        <v>500</v>
      </c>
      <c r="G12" s="599"/>
    </row>
    <row r="13" spans="1:7" ht="17.25" customHeight="1" thickBot="1">
      <c r="A13" s="150" t="s">
        <v>261</v>
      </c>
      <c r="B13" s="151" t="s">
        <v>262</v>
      </c>
      <c r="C13" s="152" t="s">
        <v>250</v>
      </c>
      <c r="D13" s="151" t="s">
        <v>251</v>
      </c>
      <c r="E13" s="151" t="s">
        <v>252</v>
      </c>
      <c r="F13" s="151" t="s">
        <v>263</v>
      </c>
      <c r="G13" s="153" t="s">
        <v>253</v>
      </c>
    </row>
    <row r="14" spans="1:7" s="544" customFormat="1" ht="17.25" customHeight="1" thickBot="1">
      <c r="A14" s="541">
        <v>57</v>
      </c>
      <c r="B14" s="542">
        <v>2795</v>
      </c>
      <c r="C14" s="542">
        <v>1326</v>
      </c>
      <c r="D14" s="549">
        <v>1401</v>
      </c>
      <c r="E14" s="543">
        <v>48600</v>
      </c>
      <c r="F14" s="543">
        <v>905745.6</v>
      </c>
      <c r="G14" s="550">
        <v>44238</v>
      </c>
    </row>
    <row r="16" ht="17.25" customHeight="1">
      <c r="A16" s="474" t="s">
        <v>228</v>
      </c>
    </row>
    <row r="17" ht="17.25" customHeight="1">
      <c r="F17" s="251"/>
    </row>
    <row r="18" ht="17.25" customHeight="1">
      <c r="F18" s="8"/>
    </row>
  </sheetData>
  <sheetProtection/>
  <mergeCells count="6">
    <mergeCell ref="G11:G12"/>
    <mergeCell ref="A8:F9"/>
    <mergeCell ref="A11:B11"/>
    <mergeCell ref="C11:C12"/>
    <mergeCell ref="D11:D12"/>
    <mergeCell ref="E11:F11"/>
  </mergeCells>
  <printOptions/>
  <pageMargins left="0.7874015748031497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&amp;CAnexa 2 pag.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V5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0.00390625" style="2" customWidth="1"/>
    <col min="2" max="2" width="16.28125" style="2" customWidth="1"/>
    <col min="3" max="3" width="19.57421875" style="2" customWidth="1"/>
    <col min="4" max="4" width="15.57421875" style="2" customWidth="1"/>
    <col min="5" max="5" width="14.7109375" style="2" customWidth="1"/>
    <col min="6" max="6" width="13.8515625" style="2" customWidth="1"/>
    <col min="7" max="16384" width="9.140625" style="2" customWidth="1"/>
  </cols>
  <sheetData>
    <row r="1" spans="1:9" ht="11.25">
      <c r="A1" s="178" t="s">
        <v>216</v>
      </c>
      <c r="B1" s="179"/>
      <c r="C1" s="179"/>
      <c r="D1" s="179"/>
      <c r="E1" s="179"/>
      <c r="F1" s="179"/>
      <c r="G1" s="179"/>
      <c r="H1" s="179"/>
      <c r="I1" s="179"/>
    </row>
    <row r="2" spans="1:9" ht="11.25">
      <c r="A2" s="180" t="s">
        <v>141</v>
      </c>
      <c r="B2" s="179"/>
      <c r="C2" s="179"/>
      <c r="D2" s="179"/>
      <c r="E2" s="179"/>
      <c r="F2" s="179"/>
      <c r="G2" s="179"/>
      <c r="H2" s="179"/>
      <c r="I2" s="179"/>
    </row>
    <row r="3" spans="1:9" ht="11.25">
      <c r="A3" s="178" t="s">
        <v>561</v>
      </c>
      <c r="B3" s="179"/>
      <c r="C3" s="179"/>
      <c r="D3" s="179"/>
      <c r="E3" s="179"/>
      <c r="F3" s="179"/>
      <c r="G3" s="179"/>
      <c r="H3" s="179"/>
      <c r="I3" s="179"/>
    </row>
    <row r="4" spans="1:9" ht="11.25">
      <c r="A4" s="178" t="s">
        <v>142</v>
      </c>
      <c r="B4" s="179"/>
      <c r="C4" s="179"/>
      <c r="D4" s="179"/>
      <c r="E4" s="179"/>
      <c r="F4" s="179"/>
      <c r="G4" s="179"/>
      <c r="H4" s="179"/>
      <c r="I4" s="179"/>
    </row>
    <row r="5" spans="1:9" ht="11.25">
      <c r="A5" s="179" t="s">
        <v>361</v>
      </c>
      <c r="B5" s="179"/>
      <c r="C5" s="179"/>
      <c r="D5" s="179"/>
      <c r="E5" s="179"/>
      <c r="F5" s="179"/>
      <c r="G5" s="179"/>
      <c r="H5" s="179"/>
      <c r="I5" s="179"/>
    </row>
    <row r="6" spans="1:9" ht="11.25">
      <c r="A6" s="179"/>
      <c r="B6" s="179"/>
      <c r="C6" s="179"/>
      <c r="D6" s="179"/>
      <c r="E6" s="179"/>
      <c r="F6" s="179"/>
      <c r="G6" s="179"/>
      <c r="H6" s="179"/>
      <c r="I6" s="179"/>
    </row>
    <row r="7" spans="1:9" ht="11.25">
      <c r="A7" s="179"/>
      <c r="B7" s="179"/>
      <c r="C7" s="179"/>
      <c r="D7" s="179"/>
      <c r="E7" s="179"/>
      <c r="F7" s="179"/>
      <c r="G7" s="179"/>
      <c r="H7" s="179"/>
      <c r="I7" s="179"/>
    </row>
    <row r="8" spans="1:9" ht="11.25">
      <c r="A8" s="179"/>
      <c r="B8" s="179"/>
      <c r="C8" s="179"/>
      <c r="D8" s="179"/>
      <c r="E8" s="179"/>
      <c r="F8" s="179"/>
      <c r="G8" s="179"/>
      <c r="H8" s="179"/>
      <c r="I8" s="179"/>
    </row>
    <row r="9" spans="1:256" ht="20.25" customHeight="1" thickBot="1">
      <c r="A9" s="178" t="s">
        <v>709</v>
      </c>
      <c r="B9" s="178"/>
      <c r="C9" s="178"/>
      <c r="D9" s="178"/>
      <c r="E9" s="178"/>
      <c r="F9" s="178"/>
      <c r="G9" s="178"/>
      <c r="H9" s="181"/>
      <c r="I9" s="178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15" ht="59.25" customHeight="1" thickBot="1">
      <c r="A10" s="607" t="s">
        <v>710</v>
      </c>
      <c r="B10" s="607"/>
      <c r="C10" s="608"/>
      <c r="D10" s="615" t="s">
        <v>703</v>
      </c>
      <c r="E10" s="612"/>
      <c r="F10" s="612"/>
      <c r="G10" s="614"/>
      <c r="H10" s="612"/>
      <c r="I10" s="612"/>
      <c r="J10" s="613"/>
      <c r="K10" s="613"/>
      <c r="L10" s="613"/>
      <c r="M10" s="611"/>
      <c r="N10" s="9"/>
      <c r="O10" s="9"/>
    </row>
    <row r="11" spans="1:15" ht="60" customHeight="1" thickBot="1">
      <c r="A11" s="183" t="s">
        <v>122</v>
      </c>
      <c r="B11" s="184" t="s">
        <v>123</v>
      </c>
      <c r="C11" s="185" t="s">
        <v>124</v>
      </c>
      <c r="D11" s="616"/>
      <c r="E11" s="612"/>
      <c r="F11" s="612"/>
      <c r="G11" s="614"/>
      <c r="H11" s="612"/>
      <c r="I11" s="612"/>
      <c r="J11" s="613"/>
      <c r="K11" s="613"/>
      <c r="L11" s="613"/>
      <c r="M11" s="611"/>
      <c r="N11" s="9"/>
      <c r="O11" s="9"/>
    </row>
    <row r="12" spans="1:15" ht="20.25" customHeight="1" thickBot="1">
      <c r="A12" s="186" t="s">
        <v>261</v>
      </c>
      <c r="B12" s="186" t="s">
        <v>262</v>
      </c>
      <c r="C12" s="186" t="s">
        <v>250</v>
      </c>
      <c r="D12" s="186" t="s">
        <v>251</v>
      </c>
      <c r="E12" s="182"/>
      <c r="F12" s="182"/>
      <c r="G12" s="182"/>
      <c r="H12" s="182"/>
      <c r="I12" s="182"/>
      <c r="J12" s="102"/>
      <c r="K12" s="102"/>
      <c r="L12" s="102"/>
      <c r="M12" s="102"/>
      <c r="N12" s="9"/>
      <c r="O12" s="9"/>
    </row>
    <row r="13" spans="1:256" s="7" customFormat="1" ht="20.25" customHeight="1" thickBot="1">
      <c r="A13" s="268">
        <v>1</v>
      </c>
      <c r="B13" s="268">
        <v>4</v>
      </c>
      <c r="C13" s="269">
        <v>0</v>
      </c>
      <c r="D13" s="270">
        <v>3</v>
      </c>
      <c r="E13" s="271"/>
      <c r="F13" s="271"/>
      <c r="G13" s="272"/>
      <c r="H13" s="273"/>
      <c r="I13" s="273"/>
      <c r="J13" s="274"/>
      <c r="K13" s="274"/>
      <c r="L13" s="275"/>
      <c r="M13" s="275"/>
      <c r="N13" s="274"/>
      <c r="O13" s="274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  <c r="CB13" s="276"/>
      <c r="CC13" s="276"/>
      <c r="CD13" s="276"/>
      <c r="CE13" s="276"/>
      <c r="CF13" s="276"/>
      <c r="CG13" s="276"/>
      <c r="CH13" s="276"/>
      <c r="CI13" s="276"/>
      <c r="CJ13" s="276"/>
      <c r="CK13" s="276"/>
      <c r="CL13" s="276"/>
      <c r="CM13" s="276"/>
      <c r="CN13" s="276"/>
      <c r="CO13" s="276"/>
      <c r="CP13" s="276"/>
      <c r="CQ13" s="276"/>
      <c r="CR13" s="276"/>
      <c r="CS13" s="276"/>
      <c r="CT13" s="276"/>
      <c r="CU13" s="276"/>
      <c r="CV13" s="276"/>
      <c r="CW13" s="276"/>
      <c r="CX13" s="276"/>
      <c r="CY13" s="276"/>
      <c r="CZ13" s="276"/>
      <c r="DA13" s="276"/>
      <c r="DB13" s="276"/>
      <c r="DC13" s="276"/>
      <c r="DD13" s="276"/>
      <c r="DE13" s="276"/>
      <c r="DF13" s="276"/>
      <c r="DG13" s="276"/>
      <c r="DH13" s="276"/>
      <c r="DI13" s="276"/>
      <c r="DJ13" s="276"/>
      <c r="DK13" s="276"/>
      <c r="DL13" s="276"/>
      <c r="DM13" s="276"/>
      <c r="DN13" s="276"/>
      <c r="DO13" s="276"/>
      <c r="DP13" s="276"/>
      <c r="DQ13" s="276"/>
      <c r="DR13" s="276"/>
      <c r="DS13" s="276"/>
      <c r="DT13" s="276"/>
      <c r="DU13" s="276"/>
      <c r="DV13" s="276"/>
      <c r="DW13" s="276"/>
      <c r="DX13" s="276"/>
      <c r="DY13" s="276"/>
      <c r="DZ13" s="276"/>
      <c r="EA13" s="276"/>
      <c r="EB13" s="276"/>
      <c r="EC13" s="276"/>
      <c r="ED13" s="276"/>
      <c r="EE13" s="276"/>
      <c r="EF13" s="276"/>
      <c r="EG13" s="276"/>
      <c r="EH13" s="276"/>
      <c r="EI13" s="276"/>
      <c r="EJ13" s="276"/>
      <c r="EK13" s="276"/>
      <c r="EL13" s="276"/>
      <c r="EM13" s="276"/>
      <c r="EN13" s="276"/>
      <c r="EO13" s="276"/>
      <c r="EP13" s="276"/>
      <c r="EQ13" s="276"/>
      <c r="ER13" s="276"/>
      <c r="ES13" s="276"/>
      <c r="ET13" s="276"/>
      <c r="EU13" s="276"/>
      <c r="EV13" s="276"/>
      <c r="EW13" s="276"/>
      <c r="EX13" s="276"/>
      <c r="EY13" s="276"/>
      <c r="EZ13" s="276"/>
      <c r="FA13" s="276"/>
      <c r="FB13" s="276"/>
      <c r="FC13" s="276"/>
      <c r="FD13" s="276"/>
      <c r="FE13" s="276"/>
      <c r="FF13" s="276"/>
      <c r="FG13" s="276"/>
      <c r="FH13" s="276"/>
      <c r="FI13" s="276"/>
      <c r="FJ13" s="276"/>
      <c r="FK13" s="276"/>
      <c r="FL13" s="276"/>
      <c r="FM13" s="276"/>
      <c r="FN13" s="276"/>
      <c r="FO13" s="276"/>
      <c r="FP13" s="276"/>
      <c r="FQ13" s="276"/>
      <c r="FR13" s="276"/>
      <c r="FS13" s="276"/>
      <c r="FT13" s="276"/>
      <c r="FU13" s="276"/>
      <c r="FV13" s="276"/>
      <c r="FW13" s="276"/>
      <c r="FX13" s="276"/>
      <c r="FY13" s="276"/>
      <c r="FZ13" s="276"/>
      <c r="GA13" s="276"/>
      <c r="GB13" s="276"/>
      <c r="GC13" s="276"/>
      <c r="GD13" s="276"/>
      <c r="GE13" s="276"/>
      <c r="GF13" s="276"/>
      <c r="GG13" s="276"/>
      <c r="GH13" s="276"/>
      <c r="GI13" s="276"/>
      <c r="GJ13" s="276"/>
      <c r="GK13" s="276"/>
      <c r="GL13" s="276"/>
      <c r="GM13" s="276"/>
      <c r="GN13" s="276"/>
      <c r="GO13" s="276"/>
      <c r="GP13" s="276"/>
      <c r="GQ13" s="276"/>
      <c r="GR13" s="276"/>
      <c r="GS13" s="276"/>
      <c r="GT13" s="276"/>
      <c r="GU13" s="276"/>
      <c r="GV13" s="276"/>
      <c r="GW13" s="276"/>
      <c r="GX13" s="276"/>
      <c r="GY13" s="276"/>
      <c r="GZ13" s="276"/>
      <c r="HA13" s="276"/>
      <c r="HB13" s="276"/>
      <c r="HC13" s="276"/>
      <c r="HD13" s="276"/>
      <c r="HE13" s="276"/>
      <c r="HF13" s="276"/>
      <c r="HG13" s="276"/>
      <c r="HH13" s="276"/>
      <c r="HI13" s="276"/>
      <c r="HJ13" s="276"/>
      <c r="HK13" s="276"/>
      <c r="HL13" s="276"/>
      <c r="HM13" s="276"/>
      <c r="HN13" s="276"/>
      <c r="HO13" s="276"/>
      <c r="HP13" s="276"/>
      <c r="HQ13" s="276"/>
      <c r="HR13" s="276"/>
      <c r="HS13" s="276"/>
      <c r="HT13" s="276"/>
      <c r="HU13" s="276"/>
      <c r="HV13" s="276"/>
      <c r="HW13" s="276"/>
      <c r="HX13" s="276"/>
      <c r="HY13" s="276"/>
      <c r="HZ13" s="276"/>
      <c r="IA13" s="276"/>
      <c r="IB13" s="276"/>
      <c r="IC13" s="276"/>
      <c r="ID13" s="276"/>
      <c r="IE13" s="276"/>
      <c r="IF13" s="276"/>
      <c r="IG13" s="276"/>
      <c r="IH13" s="276"/>
      <c r="II13" s="276"/>
      <c r="IJ13" s="276"/>
      <c r="IK13" s="276"/>
      <c r="IL13" s="276"/>
      <c r="IM13" s="276"/>
      <c r="IN13" s="276"/>
      <c r="IO13" s="276"/>
      <c r="IP13" s="276"/>
      <c r="IQ13" s="276"/>
      <c r="IR13" s="276"/>
      <c r="IS13" s="276"/>
      <c r="IT13" s="276"/>
      <c r="IU13" s="276"/>
      <c r="IV13" s="276"/>
    </row>
    <row r="14" spans="1:256" ht="20.25" customHeight="1">
      <c r="A14" s="190"/>
      <c r="B14" s="191"/>
      <c r="C14" s="192"/>
      <c r="D14" s="188"/>
      <c r="E14" s="189"/>
      <c r="F14" s="189"/>
      <c r="G14" s="189"/>
      <c r="H14" s="193"/>
      <c r="I14" s="187"/>
      <c r="J14" s="154"/>
      <c r="K14" s="154"/>
      <c r="L14" s="154"/>
      <c r="M14" s="154"/>
      <c r="N14" s="40"/>
      <c r="O14" s="155"/>
      <c r="P14" s="155"/>
      <c r="Q14" s="40"/>
      <c r="R14" s="40"/>
      <c r="S14" s="155"/>
      <c r="T14" s="155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11" ht="20.25" customHeight="1">
      <c r="A15" s="179"/>
      <c r="B15" s="179"/>
      <c r="C15" s="179"/>
      <c r="D15" s="179"/>
      <c r="E15" s="194"/>
      <c r="F15" s="194"/>
      <c r="G15" s="194"/>
      <c r="H15" s="194"/>
      <c r="I15" s="194"/>
      <c r="J15" s="49"/>
      <c r="K15" s="9"/>
    </row>
    <row r="16" spans="1:9" ht="20.25" customHeight="1" thickBot="1">
      <c r="A16" s="178" t="s">
        <v>711</v>
      </c>
      <c r="B16" s="179"/>
      <c r="C16" s="179"/>
      <c r="D16" s="179"/>
      <c r="E16" s="179"/>
      <c r="F16" s="179"/>
      <c r="G16" s="179"/>
      <c r="H16" s="179"/>
      <c r="I16" s="179"/>
    </row>
    <row r="17" spans="1:256" ht="20.25" customHeight="1" thickBot="1">
      <c r="A17" s="606" t="s">
        <v>501</v>
      </c>
      <c r="B17" s="607"/>
      <c r="C17" s="608"/>
      <c r="D17" s="609" t="s">
        <v>712</v>
      </c>
      <c r="E17" s="179"/>
      <c r="F17" s="179"/>
      <c r="G17" s="179"/>
      <c r="H17" s="179"/>
      <c r="I17" s="179"/>
      <c r="IP17" s="78"/>
      <c r="IQ17" s="78"/>
      <c r="IR17" s="78"/>
      <c r="IS17" s="78"/>
      <c r="IT17" s="78"/>
      <c r="IU17" s="78"/>
      <c r="IV17" s="78"/>
    </row>
    <row r="18" spans="1:256" ht="59.25" customHeight="1" thickBot="1">
      <c r="A18" s="183" t="s">
        <v>122</v>
      </c>
      <c r="B18" s="184" t="s">
        <v>123</v>
      </c>
      <c r="C18" s="195" t="s">
        <v>124</v>
      </c>
      <c r="D18" s="610"/>
      <c r="E18" s="179"/>
      <c r="F18" s="179"/>
      <c r="G18" s="179"/>
      <c r="H18" s="179"/>
      <c r="I18" s="179"/>
      <c r="IP18" s="78"/>
      <c r="IQ18" s="78"/>
      <c r="IR18" s="78"/>
      <c r="IS18" s="78"/>
      <c r="IT18" s="78"/>
      <c r="IU18" s="78"/>
      <c r="IV18" s="78"/>
    </row>
    <row r="19" spans="1:256" ht="20.25" customHeight="1" thickBot="1">
      <c r="A19" s="196" t="s">
        <v>261</v>
      </c>
      <c r="B19" s="196" t="s">
        <v>262</v>
      </c>
      <c r="C19" s="196" t="s">
        <v>250</v>
      </c>
      <c r="D19" s="197" t="s">
        <v>707</v>
      </c>
      <c r="E19" s="179"/>
      <c r="F19" s="179"/>
      <c r="G19" s="179"/>
      <c r="H19" s="179"/>
      <c r="I19" s="179"/>
      <c r="IP19" s="78"/>
      <c r="IQ19" s="78"/>
      <c r="IR19" s="78"/>
      <c r="IS19" s="78"/>
      <c r="IT19" s="78"/>
      <c r="IU19" s="78"/>
      <c r="IV19" s="78"/>
    </row>
    <row r="20" spans="1:256" s="266" customFormat="1" ht="20.25" customHeight="1" thickBot="1">
      <c r="A20" s="263">
        <v>4733.82</v>
      </c>
      <c r="B20" s="263">
        <v>36041.53</v>
      </c>
      <c r="C20" s="263">
        <v>0</v>
      </c>
      <c r="D20" s="264">
        <f>A20+B20+C20</f>
        <v>40775.35</v>
      </c>
      <c r="E20" s="265"/>
      <c r="F20" s="265"/>
      <c r="G20" s="265"/>
      <c r="H20" s="265"/>
      <c r="I20" s="265"/>
      <c r="IP20" s="267"/>
      <c r="IQ20" s="267"/>
      <c r="IR20" s="267"/>
      <c r="IS20" s="267"/>
      <c r="IT20" s="267"/>
      <c r="IU20" s="267"/>
      <c r="IV20" s="267"/>
    </row>
    <row r="21" spans="1:9" ht="20.25" customHeight="1">
      <c r="A21" s="179"/>
      <c r="B21" s="179"/>
      <c r="C21" s="179"/>
      <c r="D21" s="179"/>
      <c r="E21" s="179"/>
      <c r="F21" s="179"/>
      <c r="G21" s="179"/>
      <c r="H21" s="179"/>
      <c r="I21" s="179"/>
    </row>
    <row r="22" spans="1:9" ht="20.25" customHeight="1">
      <c r="A22" s="179"/>
      <c r="B22" s="179"/>
      <c r="C22" s="179"/>
      <c r="D22" s="179"/>
      <c r="E22" s="179"/>
      <c r="F22" s="179"/>
      <c r="G22" s="179"/>
      <c r="H22" s="179"/>
      <c r="I22" s="179"/>
    </row>
    <row r="23" spans="1:9" ht="20.25" customHeight="1">
      <c r="A23" s="179"/>
      <c r="B23" s="179"/>
      <c r="C23" s="179"/>
      <c r="D23" s="179"/>
      <c r="E23" s="179"/>
      <c r="F23" s="179"/>
      <c r="G23" s="179"/>
      <c r="H23" s="179"/>
      <c r="I23" s="179"/>
    </row>
    <row r="24" spans="1:9" ht="20.25" customHeight="1">
      <c r="A24" s="179"/>
      <c r="B24" s="179"/>
      <c r="C24" s="179"/>
      <c r="D24" s="179"/>
      <c r="E24" s="179"/>
      <c r="F24" s="179"/>
      <c r="G24" s="179"/>
      <c r="H24" s="179"/>
      <c r="I24" s="179"/>
    </row>
    <row r="25" spans="1:9" ht="20.25" customHeight="1">
      <c r="A25" s="179"/>
      <c r="B25" s="179"/>
      <c r="C25" s="179"/>
      <c r="D25" s="179"/>
      <c r="E25" s="179"/>
      <c r="F25" s="179"/>
      <c r="G25" s="179"/>
      <c r="H25" s="179"/>
      <c r="I25" s="179"/>
    </row>
    <row r="26" spans="1:9" ht="20.25" customHeight="1" thickBot="1">
      <c r="A26" s="178" t="s">
        <v>502</v>
      </c>
      <c r="B26" s="179"/>
      <c r="C26" s="179"/>
      <c r="D26" s="179"/>
      <c r="E26" s="179"/>
      <c r="F26" s="179"/>
      <c r="G26" s="179"/>
      <c r="H26" s="179"/>
      <c r="I26" s="179"/>
    </row>
    <row r="27" spans="1:9" ht="72.75" customHeight="1" thickBot="1">
      <c r="A27" s="198" t="s">
        <v>713</v>
      </c>
      <c r="B27" s="199" t="s">
        <v>320</v>
      </c>
      <c r="C27" s="200" t="s">
        <v>119</v>
      </c>
      <c r="D27" s="200" t="s">
        <v>120</v>
      </c>
      <c r="E27" s="199" t="s">
        <v>321</v>
      </c>
      <c r="F27" s="201" t="s">
        <v>322</v>
      </c>
      <c r="G27" s="179"/>
      <c r="H27" s="179"/>
      <c r="I27" s="179"/>
    </row>
    <row r="28" spans="1:9" ht="15" customHeight="1" thickBot="1">
      <c r="A28" s="202" t="s">
        <v>288</v>
      </c>
      <c r="B28" s="203" t="s">
        <v>261</v>
      </c>
      <c r="C28" s="203" t="s">
        <v>262</v>
      </c>
      <c r="D28" s="203" t="s">
        <v>250</v>
      </c>
      <c r="E28" s="203" t="s">
        <v>251</v>
      </c>
      <c r="F28" s="196" t="s">
        <v>628</v>
      </c>
      <c r="G28" s="179"/>
      <c r="H28" s="179"/>
      <c r="I28" s="179"/>
    </row>
    <row r="29" spans="1:9" ht="33.75" customHeight="1">
      <c r="A29" s="204" t="s">
        <v>127</v>
      </c>
      <c r="B29" s="257">
        <v>1577.96</v>
      </c>
      <c r="C29" s="257">
        <v>4733.82</v>
      </c>
      <c r="D29" s="258">
        <v>0</v>
      </c>
      <c r="E29" s="258">
        <v>4733.82</v>
      </c>
      <c r="F29" s="259">
        <f>B29+C29+D29-E29</f>
        <v>1577.96</v>
      </c>
      <c r="G29" s="179"/>
      <c r="H29" s="179"/>
      <c r="I29" s="179"/>
    </row>
    <row r="30" spans="1:9" ht="45">
      <c r="A30" s="205" t="s">
        <v>123</v>
      </c>
      <c r="B30" s="260">
        <v>0</v>
      </c>
      <c r="C30" s="260">
        <v>52085.11</v>
      </c>
      <c r="D30" s="261">
        <v>0</v>
      </c>
      <c r="E30" s="261">
        <v>36041.53</v>
      </c>
      <c r="F30" s="259">
        <f>B30+C30+D30-E30</f>
        <v>16043.580000000002</v>
      </c>
      <c r="G30" s="179"/>
      <c r="H30" s="179"/>
      <c r="I30" s="179"/>
    </row>
    <row r="31" spans="1:9" ht="56.25">
      <c r="A31" s="206" t="s">
        <v>124</v>
      </c>
      <c r="B31" s="260">
        <v>0</v>
      </c>
      <c r="C31" s="260">
        <v>0</v>
      </c>
      <c r="D31" s="261">
        <v>0</v>
      </c>
      <c r="E31" s="261">
        <v>0</v>
      </c>
      <c r="F31" s="259">
        <f>B31+C31+D31-E31</f>
        <v>0</v>
      </c>
      <c r="G31" s="179"/>
      <c r="H31" s="179"/>
      <c r="I31" s="179"/>
    </row>
    <row r="32" spans="1:9" ht="20.25" customHeight="1" thickBot="1">
      <c r="A32" s="207" t="s">
        <v>267</v>
      </c>
      <c r="B32" s="262">
        <f>B29+B30+B31</f>
        <v>1577.96</v>
      </c>
      <c r="C32" s="262">
        <f>C29+C30+C31</f>
        <v>56818.93</v>
      </c>
      <c r="D32" s="262">
        <f>D29+D30+D31</f>
        <v>0</v>
      </c>
      <c r="E32" s="262">
        <f>E29+E30+E31</f>
        <v>40775.35</v>
      </c>
      <c r="F32" s="259">
        <f>B32+C32+D32-E32</f>
        <v>17621.54</v>
      </c>
      <c r="G32" s="179"/>
      <c r="H32" s="179"/>
      <c r="I32" s="179"/>
    </row>
    <row r="33" spans="1:9" ht="20.25" customHeight="1">
      <c r="A33" s="181"/>
      <c r="B33" s="208"/>
      <c r="C33" s="208"/>
      <c r="D33" s="208"/>
      <c r="E33" s="208"/>
      <c r="F33" s="208"/>
      <c r="G33" s="179"/>
      <c r="H33" s="179"/>
      <c r="I33" s="179"/>
    </row>
    <row r="34" spans="1:9" ht="20.25" customHeight="1">
      <c r="A34" s="178" t="s">
        <v>114</v>
      </c>
      <c r="B34" s="179"/>
      <c r="C34" s="179"/>
      <c r="D34" s="179"/>
      <c r="E34" s="179"/>
      <c r="F34" s="179"/>
      <c r="G34" s="179"/>
      <c r="H34" s="179"/>
      <c r="I34" s="179"/>
    </row>
    <row r="35" spans="1:9" ht="18" customHeight="1">
      <c r="A35" s="178"/>
      <c r="B35" s="179"/>
      <c r="C35" s="179"/>
      <c r="D35" s="179"/>
      <c r="E35" s="179"/>
      <c r="F35" s="179"/>
      <c r="G35" s="179"/>
      <c r="H35" s="179"/>
      <c r="I35" s="179"/>
    </row>
    <row r="36" spans="1:256" ht="20.25" customHeight="1">
      <c r="A36" s="209" t="s">
        <v>714</v>
      </c>
      <c r="B36" s="179"/>
      <c r="C36" s="179"/>
      <c r="D36" s="179"/>
      <c r="E36" s="189"/>
      <c r="F36" s="189"/>
      <c r="G36" s="189"/>
      <c r="H36" s="189"/>
      <c r="I36" s="189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9" ht="20.25" customHeight="1">
      <c r="A37" s="209" t="s">
        <v>715</v>
      </c>
      <c r="B37" s="179"/>
      <c r="C37" s="179"/>
      <c r="D37" s="179"/>
      <c r="E37" s="179"/>
      <c r="F37" s="179"/>
      <c r="G37" s="179"/>
      <c r="H37" s="179"/>
      <c r="I37" s="179"/>
    </row>
    <row r="38" spans="1:9" ht="20.25" customHeight="1">
      <c r="A38" s="209" t="s">
        <v>716</v>
      </c>
      <c r="B38" s="179"/>
      <c r="C38" s="179"/>
      <c r="D38" s="179"/>
      <c r="E38" s="179"/>
      <c r="F38" s="179"/>
      <c r="G38" s="179"/>
      <c r="H38" s="179"/>
      <c r="I38" s="179"/>
    </row>
    <row r="39" spans="1:9" ht="20.25" customHeight="1">
      <c r="A39" s="210" t="s">
        <v>708</v>
      </c>
      <c r="B39" s="179"/>
      <c r="C39" s="179"/>
      <c r="D39" s="179"/>
      <c r="E39" s="179"/>
      <c r="F39" s="179"/>
      <c r="G39" s="179"/>
      <c r="H39" s="179"/>
      <c r="I39" s="179"/>
    </row>
    <row r="40" spans="1:9" ht="20.25" customHeight="1">
      <c r="A40" s="179"/>
      <c r="B40" s="179"/>
      <c r="C40" s="179"/>
      <c r="D40" s="179"/>
      <c r="E40" s="179"/>
      <c r="F40" s="179"/>
      <c r="G40" s="179"/>
      <c r="H40" s="179"/>
      <c r="I40" s="179"/>
    </row>
    <row r="41" spans="1:9" ht="20.25" customHeight="1">
      <c r="A41" s="179"/>
      <c r="B41" s="179"/>
      <c r="C41" s="179"/>
      <c r="D41" s="179"/>
      <c r="E41" s="212"/>
      <c r="F41" s="179"/>
      <c r="G41" s="179"/>
      <c r="H41" s="179"/>
      <c r="I41" s="179"/>
    </row>
    <row r="42" spans="1:9" ht="12.75">
      <c r="A42" s="179"/>
      <c r="B42" s="179"/>
      <c r="C42" s="179"/>
      <c r="D42" s="179"/>
      <c r="E42" s="213"/>
      <c r="F42" s="179"/>
      <c r="G42" s="179"/>
      <c r="H42" s="179"/>
      <c r="I42" s="179"/>
    </row>
    <row r="43" spans="1:9" ht="11.25">
      <c r="A43" s="179"/>
      <c r="B43" s="179"/>
      <c r="C43" s="179"/>
      <c r="D43" s="179"/>
      <c r="E43" s="179"/>
      <c r="F43" s="179"/>
      <c r="G43" s="179"/>
      <c r="H43" s="179"/>
      <c r="I43" s="179"/>
    </row>
    <row r="44" spans="1:9" ht="11.25">
      <c r="A44" s="179"/>
      <c r="B44" s="179"/>
      <c r="C44" s="179"/>
      <c r="D44" s="179"/>
      <c r="E44" s="179"/>
      <c r="F44" s="179"/>
      <c r="G44" s="179"/>
      <c r="H44" s="179"/>
      <c r="I44" s="179"/>
    </row>
    <row r="45" spans="1:9" ht="11.25">
      <c r="A45" s="179"/>
      <c r="B45" s="179"/>
      <c r="C45" s="179"/>
      <c r="D45" s="179"/>
      <c r="E45" s="179"/>
      <c r="F45" s="179"/>
      <c r="G45" s="179"/>
      <c r="H45" s="179"/>
      <c r="I45" s="179"/>
    </row>
    <row r="46" spans="1:9" ht="11.25">
      <c r="A46" s="179"/>
      <c r="B46" s="179"/>
      <c r="C46" s="179"/>
      <c r="D46" s="179"/>
      <c r="E46" s="179"/>
      <c r="F46" s="179"/>
      <c r="G46" s="179"/>
      <c r="H46" s="179"/>
      <c r="I46" s="179"/>
    </row>
    <row r="47" spans="1:9" ht="11.25">
      <c r="A47" s="179"/>
      <c r="B47" s="179"/>
      <c r="C47" s="179"/>
      <c r="D47" s="179"/>
      <c r="E47" s="179"/>
      <c r="F47" s="179"/>
      <c r="G47" s="179"/>
      <c r="H47" s="179"/>
      <c r="I47" s="179"/>
    </row>
    <row r="48" spans="1:9" ht="11.25">
      <c r="A48" s="179"/>
      <c r="B48" s="179"/>
      <c r="C48" s="179"/>
      <c r="D48" s="179"/>
      <c r="E48" s="179"/>
      <c r="F48" s="179"/>
      <c r="G48" s="179"/>
      <c r="H48" s="179"/>
      <c r="I48" s="179"/>
    </row>
    <row r="49" spans="1:9" ht="11.25">
      <c r="A49" s="179"/>
      <c r="B49" s="179"/>
      <c r="C49" s="179"/>
      <c r="D49" s="179"/>
      <c r="E49" s="179"/>
      <c r="F49" s="179"/>
      <c r="G49" s="179"/>
      <c r="H49" s="179"/>
      <c r="I49" s="179"/>
    </row>
    <row r="50" spans="1:9" ht="11.25">
      <c r="A50" s="179"/>
      <c r="B50" s="179"/>
      <c r="C50" s="179"/>
      <c r="D50" s="179"/>
      <c r="E50" s="179"/>
      <c r="F50" s="179"/>
      <c r="G50" s="179"/>
      <c r="H50" s="179"/>
      <c r="I50" s="179"/>
    </row>
    <row r="51" spans="1:9" ht="11.25">
      <c r="A51" s="179"/>
      <c r="B51" s="179"/>
      <c r="C51" s="179"/>
      <c r="D51" s="179"/>
      <c r="E51" s="179"/>
      <c r="F51" s="179"/>
      <c r="G51" s="179"/>
      <c r="H51" s="179"/>
      <c r="I51" s="179"/>
    </row>
    <row r="52" spans="1:9" ht="11.25">
      <c r="A52" s="179"/>
      <c r="B52" s="179"/>
      <c r="C52" s="179"/>
      <c r="D52" s="179"/>
      <c r="E52" s="179"/>
      <c r="F52" s="179"/>
      <c r="G52" s="179"/>
      <c r="H52" s="179"/>
      <c r="I52" s="179"/>
    </row>
    <row r="53" spans="1:9" ht="11.25">
      <c r="A53" s="179"/>
      <c r="B53" s="179"/>
      <c r="C53" s="179"/>
      <c r="D53" s="179"/>
      <c r="E53" s="179"/>
      <c r="F53" s="179"/>
      <c r="G53" s="179"/>
      <c r="H53" s="179"/>
      <c r="I53" s="179"/>
    </row>
  </sheetData>
  <sheetProtection/>
  <mergeCells count="13">
    <mergeCell ref="A17:C17"/>
    <mergeCell ref="D17:D18"/>
    <mergeCell ref="G10:G11"/>
    <mergeCell ref="H10:H11"/>
    <mergeCell ref="A10:C10"/>
    <mergeCell ref="D10:D11"/>
    <mergeCell ref="E10:E11"/>
    <mergeCell ref="F10:F11"/>
    <mergeCell ref="M10:M11"/>
    <mergeCell ref="I10:I11"/>
    <mergeCell ref="J10:J11"/>
    <mergeCell ref="K10:K11"/>
    <mergeCell ref="L10:L11"/>
  </mergeCells>
  <printOptions/>
  <pageMargins left="1.3779527559055118" right="0.35433070866141736" top="0.1968503937007874" bottom="0.3937007874015748" header="0.5118110236220472" footer="0.5118110236220472"/>
  <pageSetup horizontalDpi="600" verticalDpi="600" orientation="landscape" paperSize="9" r:id="rId1"/>
  <headerFooter alignWithMargins="0">
    <oddFooter>&amp;CAnexa 2 pag.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Y8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9.140625" style="179" customWidth="1"/>
    <col min="2" max="2" width="16.7109375" style="179" customWidth="1"/>
    <col min="3" max="6" width="14.7109375" style="179" customWidth="1"/>
    <col min="7" max="7" width="15.421875" style="179" customWidth="1"/>
    <col min="8" max="10" width="9.140625" style="179" customWidth="1"/>
    <col min="11" max="11" width="11.57421875" style="179" customWidth="1"/>
    <col min="12" max="12" width="9.140625" style="179" customWidth="1"/>
    <col min="13" max="13" width="12.28125" style="178" customWidth="1"/>
    <col min="14" max="16384" width="9.140625" style="179" customWidth="1"/>
  </cols>
  <sheetData>
    <row r="1" ht="11.25">
      <c r="A1" s="178" t="s">
        <v>217</v>
      </c>
    </row>
    <row r="2" spans="1:11" ht="11.25">
      <c r="A2" s="180" t="s">
        <v>141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25" ht="11.25">
      <c r="A3" s="617" t="s">
        <v>337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278"/>
      <c r="R3" s="278"/>
      <c r="S3" s="278"/>
      <c r="T3" s="278"/>
      <c r="U3" s="278"/>
      <c r="V3" s="278"/>
      <c r="W3" s="278"/>
      <c r="X3" s="278"/>
      <c r="Y3" s="278"/>
    </row>
    <row r="4" spans="1:25" ht="11.25">
      <c r="A4" s="178" t="s">
        <v>142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8"/>
      <c r="M4" s="277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</row>
    <row r="5" spans="1:25" ht="11.25">
      <c r="A5" s="278" t="s">
        <v>289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7"/>
      <c r="N5" s="278"/>
      <c r="O5" s="278"/>
      <c r="P5" s="279"/>
      <c r="Q5" s="278"/>
      <c r="R5" s="278"/>
      <c r="S5" s="278"/>
      <c r="T5" s="278"/>
      <c r="U5" s="278"/>
      <c r="V5" s="278"/>
      <c r="W5" s="278"/>
      <c r="X5" s="278"/>
      <c r="Y5" s="278"/>
    </row>
    <row r="6" spans="1:25" ht="11.25">
      <c r="A6" s="278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8"/>
      <c r="M6" s="277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</row>
    <row r="7" spans="1:13" ht="12" thickBot="1">
      <c r="A7" s="280" t="s">
        <v>134</v>
      </c>
      <c r="B7" s="280"/>
      <c r="C7" s="280"/>
      <c r="D7" s="280"/>
      <c r="E7" s="280"/>
      <c r="F7" s="279"/>
      <c r="G7" s="279"/>
      <c r="H7" s="279"/>
      <c r="I7" s="279"/>
      <c r="J7" s="279"/>
      <c r="K7" s="279"/>
      <c r="L7" s="279"/>
      <c r="M7" s="319"/>
    </row>
    <row r="8" spans="1:13" ht="20.25" customHeight="1" thickBot="1">
      <c r="A8" s="629" t="s">
        <v>503</v>
      </c>
      <c r="B8" s="630"/>
      <c r="C8" s="630"/>
      <c r="D8" s="630"/>
      <c r="E8" s="630"/>
      <c r="F8" s="630"/>
      <c r="G8" s="630"/>
      <c r="H8" s="630"/>
      <c r="I8" s="630"/>
      <c r="J8" s="630"/>
      <c r="K8" s="630"/>
      <c r="L8" s="631"/>
      <c r="M8" s="632" t="s">
        <v>190</v>
      </c>
    </row>
    <row r="9" spans="1:13" ht="15" customHeight="1" thickBot="1">
      <c r="A9" s="635" t="s">
        <v>273</v>
      </c>
      <c r="B9" s="636"/>
      <c r="C9" s="636"/>
      <c r="D9" s="637"/>
      <c r="E9" s="637"/>
      <c r="F9" s="637"/>
      <c r="G9" s="637"/>
      <c r="H9" s="637"/>
      <c r="I9" s="637"/>
      <c r="J9" s="637"/>
      <c r="K9" s="638"/>
      <c r="L9" s="639" t="s">
        <v>266</v>
      </c>
      <c r="M9" s="633"/>
    </row>
    <row r="10" spans="1:13" ht="10.5" customHeight="1" thickBot="1">
      <c r="A10" s="622" t="s">
        <v>504</v>
      </c>
      <c r="B10" s="623"/>
      <c r="C10" s="624"/>
      <c r="D10" s="622" t="s">
        <v>505</v>
      </c>
      <c r="E10" s="625"/>
      <c r="F10" s="626"/>
      <c r="G10" s="627" t="s">
        <v>292</v>
      </c>
      <c r="H10" s="618" t="s">
        <v>293</v>
      </c>
      <c r="I10" s="618" t="s">
        <v>614</v>
      </c>
      <c r="J10" s="618" t="s">
        <v>615</v>
      </c>
      <c r="K10" s="620" t="s">
        <v>274</v>
      </c>
      <c r="L10" s="640"/>
      <c r="M10" s="634"/>
    </row>
    <row r="11" spans="1:13" ht="99" customHeight="1" thickBot="1">
      <c r="A11" s="282" t="s">
        <v>294</v>
      </c>
      <c r="B11" s="283" t="s">
        <v>295</v>
      </c>
      <c r="C11" s="284" t="s">
        <v>296</v>
      </c>
      <c r="D11" s="285" t="s">
        <v>297</v>
      </c>
      <c r="E11" s="286" t="s">
        <v>298</v>
      </c>
      <c r="F11" s="287" t="s">
        <v>299</v>
      </c>
      <c r="G11" s="628"/>
      <c r="H11" s="653"/>
      <c r="I11" s="619"/>
      <c r="J11" s="619"/>
      <c r="K11" s="621"/>
      <c r="L11" s="640"/>
      <c r="M11" s="634"/>
    </row>
    <row r="12" spans="1:13" ht="12" thickBot="1">
      <c r="A12" s="288" t="s">
        <v>261</v>
      </c>
      <c r="B12" s="289" t="s">
        <v>262</v>
      </c>
      <c r="C12" s="290" t="s">
        <v>250</v>
      </c>
      <c r="D12" s="288" t="s">
        <v>251</v>
      </c>
      <c r="E12" s="289" t="s">
        <v>252</v>
      </c>
      <c r="F12" s="291" t="s">
        <v>263</v>
      </c>
      <c r="G12" s="288" t="s">
        <v>253</v>
      </c>
      <c r="H12" s="289" t="s">
        <v>254</v>
      </c>
      <c r="I12" s="289" t="s">
        <v>255</v>
      </c>
      <c r="J12" s="289" t="s">
        <v>256</v>
      </c>
      <c r="K12" s="290" t="s">
        <v>257</v>
      </c>
      <c r="L12" s="292" t="s">
        <v>264</v>
      </c>
      <c r="M12" s="293" t="s">
        <v>617</v>
      </c>
    </row>
    <row r="13" spans="1:13" s="332" customFormat="1" ht="13.5" thickBot="1">
      <c r="A13" s="327">
        <v>3</v>
      </c>
      <c r="B13" s="328">
        <v>2</v>
      </c>
      <c r="C13" s="329">
        <v>8</v>
      </c>
      <c r="D13" s="327">
        <v>0</v>
      </c>
      <c r="E13" s="328">
        <v>0</v>
      </c>
      <c r="F13" s="330">
        <v>0</v>
      </c>
      <c r="G13" s="327">
        <v>0</v>
      </c>
      <c r="H13" s="328">
        <v>0</v>
      </c>
      <c r="I13" s="328">
        <v>0</v>
      </c>
      <c r="J13" s="328">
        <v>0</v>
      </c>
      <c r="K13" s="329">
        <v>9</v>
      </c>
      <c r="L13" s="331">
        <v>0</v>
      </c>
      <c r="M13" s="338">
        <v>10</v>
      </c>
    </row>
    <row r="14" spans="1:13" ht="11.25">
      <c r="A14" s="278"/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7"/>
    </row>
    <row r="15" spans="1:13" ht="11.25">
      <c r="A15" s="278"/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7"/>
    </row>
    <row r="16" spans="1:13" ht="11.25">
      <c r="A16" s="278"/>
      <c r="B16" s="278"/>
      <c r="C16" s="278"/>
      <c r="D16" s="278"/>
      <c r="E16" s="278"/>
      <c r="F16" s="278"/>
      <c r="G16" s="278"/>
      <c r="H16" s="278"/>
      <c r="I16" s="294"/>
      <c r="J16" s="278"/>
      <c r="K16" s="278"/>
      <c r="L16" s="278"/>
      <c r="M16" s="277"/>
    </row>
    <row r="17" spans="1:13" ht="12" thickBot="1">
      <c r="A17" s="280" t="s">
        <v>135</v>
      </c>
      <c r="B17" s="278"/>
      <c r="C17" s="278"/>
      <c r="D17" s="278"/>
      <c r="E17" s="278"/>
      <c r="F17" s="278"/>
      <c r="G17" s="278"/>
      <c r="H17" s="278"/>
      <c r="I17" s="294"/>
      <c r="J17" s="278"/>
      <c r="K17" s="278"/>
      <c r="L17" s="278"/>
      <c r="M17" s="277"/>
    </row>
    <row r="18" spans="1:13" ht="19.5" customHeight="1" thickBot="1">
      <c r="A18" s="627" t="s">
        <v>754</v>
      </c>
      <c r="B18" s="618"/>
      <c r="C18" s="618"/>
      <c r="D18" s="618"/>
      <c r="E18" s="618"/>
      <c r="F18" s="618"/>
      <c r="G18" s="618"/>
      <c r="H18" s="618"/>
      <c r="I18" s="618"/>
      <c r="J18" s="618"/>
      <c r="K18" s="618"/>
      <c r="L18" s="620"/>
      <c r="M18" s="641" t="s">
        <v>129</v>
      </c>
    </row>
    <row r="19" spans="1:13" ht="21" customHeight="1" thickBot="1">
      <c r="A19" s="627" t="s">
        <v>273</v>
      </c>
      <c r="B19" s="618"/>
      <c r="C19" s="618"/>
      <c r="D19" s="618"/>
      <c r="E19" s="618"/>
      <c r="F19" s="618"/>
      <c r="G19" s="618"/>
      <c r="H19" s="618"/>
      <c r="I19" s="618"/>
      <c r="J19" s="618"/>
      <c r="K19" s="651"/>
      <c r="L19" s="645" t="s">
        <v>266</v>
      </c>
      <c r="M19" s="642"/>
    </row>
    <row r="20" spans="1:13" ht="10.5" customHeight="1" thickBot="1">
      <c r="A20" s="627" t="s">
        <v>504</v>
      </c>
      <c r="B20" s="654"/>
      <c r="C20" s="655"/>
      <c r="D20" s="627" t="s">
        <v>505</v>
      </c>
      <c r="E20" s="618"/>
      <c r="F20" s="651"/>
      <c r="G20" s="656" t="s">
        <v>292</v>
      </c>
      <c r="H20" s="618" t="s">
        <v>293</v>
      </c>
      <c r="I20" s="618" t="s">
        <v>614</v>
      </c>
      <c r="J20" s="618" t="s">
        <v>615</v>
      </c>
      <c r="K20" s="651" t="s">
        <v>616</v>
      </c>
      <c r="L20" s="646"/>
      <c r="M20" s="642"/>
    </row>
    <row r="21" spans="1:13" ht="96.75" customHeight="1" thickBot="1">
      <c r="A21" s="295" t="s">
        <v>294</v>
      </c>
      <c r="B21" s="296" t="s">
        <v>300</v>
      </c>
      <c r="C21" s="297" t="s">
        <v>296</v>
      </c>
      <c r="D21" s="295" t="s">
        <v>506</v>
      </c>
      <c r="E21" s="296" t="s">
        <v>301</v>
      </c>
      <c r="F21" s="298" t="s">
        <v>299</v>
      </c>
      <c r="G21" s="657"/>
      <c r="H21" s="658"/>
      <c r="I21" s="648"/>
      <c r="J21" s="648"/>
      <c r="K21" s="652"/>
      <c r="L21" s="647"/>
      <c r="M21" s="642"/>
    </row>
    <row r="22" spans="1:13" ht="18" customHeight="1" thickBot="1">
      <c r="A22" s="299" t="s">
        <v>261</v>
      </c>
      <c r="B22" s="299" t="s">
        <v>262</v>
      </c>
      <c r="C22" s="300" t="s">
        <v>250</v>
      </c>
      <c r="D22" s="299" t="s">
        <v>251</v>
      </c>
      <c r="E22" s="299" t="s">
        <v>252</v>
      </c>
      <c r="F22" s="301" t="s">
        <v>263</v>
      </c>
      <c r="G22" s="302" t="s">
        <v>253</v>
      </c>
      <c r="H22" s="299" t="s">
        <v>254</v>
      </c>
      <c r="I22" s="299" t="s">
        <v>255</v>
      </c>
      <c r="J22" s="299" t="s">
        <v>256</v>
      </c>
      <c r="K22" s="299" t="s">
        <v>562</v>
      </c>
      <c r="L22" s="300" t="s">
        <v>264</v>
      </c>
      <c r="M22" s="281" t="s">
        <v>617</v>
      </c>
    </row>
    <row r="23" spans="1:13" s="265" customFormat="1" ht="18" customHeight="1" thickBot="1">
      <c r="A23" s="333">
        <v>919703.67</v>
      </c>
      <c r="B23" s="334">
        <v>41075.03</v>
      </c>
      <c r="C23" s="335">
        <v>49140.16</v>
      </c>
      <c r="D23" s="333">
        <v>0</v>
      </c>
      <c r="E23" s="334">
        <v>0</v>
      </c>
      <c r="F23" s="336">
        <v>0</v>
      </c>
      <c r="G23" s="337">
        <v>0</v>
      </c>
      <c r="H23" s="334">
        <v>0</v>
      </c>
      <c r="I23" s="334">
        <v>0</v>
      </c>
      <c r="J23" s="334">
        <v>0</v>
      </c>
      <c r="K23" s="334">
        <f>A23+B23+C23</f>
        <v>1009918.8600000001</v>
      </c>
      <c r="L23" s="335">
        <v>0</v>
      </c>
      <c r="M23" s="339">
        <f>K23+L23</f>
        <v>1009918.8600000001</v>
      </c>
    </row>
    <row r="24" spans="1:13" ht="12.75" customHeight="1">
      <c r="A24" s="278"/>
      <c r="B24" s="278"/>
      <c r="C24" s="278"/>
      <c r="D24" s="278"/>
      <c r="E24" s="278"/>
      <c r="F24" s="278"/>
      <c r="G24" s="278"/>
      <c r="H24" s="278"/>
      <c r="I24" s="294"/>
      <c r="J24" s="278"/>
      <c r="K24" s="278"/>
      <c r="L24" s="278"/>
      <c r="M24" s="277"/>
    </row>
    <row r="25" spans="1:13" ht="10.5" customHeight="1">
      <c r="A25" s="278"/>
      <c r="B25" s="278"/>
      <c r="C25" s="278"/>
      <c r="D25" s="278"/>
      <c r="E25" s="278"/>
      <c r="F25" s="278"/>
      <c r="G25" s="278"/>
      <c r="H25" s="278"/>
      <c r="I25" s="294"/>
      <c r="J25" s="278"/>
      <c r="K25" s="278"/>
      <c r="L25" s="278"/>
      <c r="M25" s="277"/>
    </row>
    <row r="26" spans="1:13" ht="10.5" customHeight="1">
      <c r="A26" s="278"/>
      <c r="B26" s="278"/>
      <c r="C26" s="278"/>
      <c r="D26" s="278"/>
      <c r="E26" s="278"/>
      <c r="F26" s="278"/>
      <c r="G26" s="278"/>
      <c r="H26" s="278"/>
      <c r="I26" s="294"/>
      <c r="J26" s="278"/>
      <c r="K26" s="278"/>
      <c r="L26" s="278"/>
      <c r="M26" s="277"/>
    </row>
    <row r="27" spans="1:13" ht="10.5" customHeight="1">
      <c r="A27" s="278"/>
      <c r="B27" s="278"/>
      <c r="C27" s="278"/>
      <c r="D27" s="278"/>
      <c r="E27" s="278"/>
      <c r="F27" s="278"/>
      <c r="G27" s="278"/>
      <c r="H27" s="278"/>
      <c r="I27" s="294"/>
      <c r="J27" s="278"/>
      <c r="K27" s="278"/>
      <c r="L27" s="278"/>
      <c r="M27" s="277"/>
    </row>
    <row r="28" spans="1:13" ht="10.5" customHeight="1">
      <c r="A28" s="278"/>
      <c r="B28" s="278"/>
      <c r="C28" s="278"/>
      <c r="D28" s="278"/>
      <c r="E28" s="278"/>
      <c r="F28" s="278"/>
      <c r="G28" s="278"/>
      <c r="H28" s="278"/>
      <c r="I28" s="294"/>
      <c r="J28" s="278"/>
      <c r="K28" s="278"/>
      <c r="L28" s="278"/>
      <c r="M28" s="277"/>
    </row>
    <row r="29" spans="1:13" ht="10.5" customHeight="1">
      <c r="A29" s="278"/>
      <c r="B29" s="278"/>
      <c r="C29" s="278"/>
      <c r="D29" s="278"/>
      <c r="E29" s="278"/>
      <c r="F29" s="278"/>
      <c r="G29" s="278"/>
      <c r="H29" s="278"/>
      <c r="I29" s="294"/>
      <c r="J29" s="278"/>
      <c r="K29" s="278"/>
      <c r="L29" s="278"/>
      <c r="M29" s="277"/>
    </row>
    <row r="30" spans="1:13" ht="10.5" customHeight="1">
      <c r="A30" s="278"/>
      <c r="B30" s="278"/>
      <c r="C30" s="278"/>
      <c r="D30" s="278"/>
      <c r="E30" s="278"/>
      <c r="F30" s="278"/>
      <c r="G30" s="278"/>
      <c r="H30" s="278"/>
      <c r="I30" s="294"/>
      <c r="J30" s="278"/>
      <c r="K30" s="278"/>
      <c r="L30" s="278"/>
      <c r="M30" s="277"/>
    </row>
    <row r="31" spans="1:13" ht="10.5" customHeight="1">
      <c r="A31" s="278"/>
      <c r="B31" s="278"/>
      <c r="C31" s="278"/>
      <c r="D31" s="278"/>
      <c r="E31" s="278"/>
      <c r="F31" s="278"/>
      <c r="G31" s="278"/>
      <c r="H31" s="278"/>
      <c r="I31" s="294"/>
      <c r="J31" s="278"/>
      <c r="K31" s="278"/>
      <c r="L31" s="278"/>
      <c r="M31" s="277"/>
    </row>
    <row r="32" spans="1:13" ht="10.5" customHeight="1">
      <c r="A32" s="278"/>
      <c r="B32" s="278"/>
      <c r="C32" s="278"/>
      <c r="D32" s="278"/>
      <c r="E32" s="278"/>
      <c r="F32" s="278"/>
      <c r="G32" s="278"/>
      <c r="H32" s="278"/>
      <c r="I32" s="294"/>
      <c r="J32" s="278"/>
      <c r="K32" s="278"/>
      <c r="L32" s="278"/>
      <c r="M32" s="277"/>
    </row>
    <row r="33" spans="1:13" ht="10.5" customHeight="1">
      <c r="A33" s="278"/>
      <c r="B33" s="278"/>
      <c r="C33" s="278"/>
      <c r="D33" s="278"/>
      <c r="E33" s="278"/>
      <c r="F33" s="278"/>
      <c r="G33" s="278"/>
      <c r="H33" s="278"/>
      <c r="I33" s="294"/>
      <c r="J33" s="278"/>
      <c r="K33" s="278"/>
      <c r="L33" s="278"/>
      <c r="M33" s="277"/>
    </row>
    <row r="34" spans="1:13" ht="10.5" customHeight="1">
      <c r="A34" s="278"/>
      <c r="B34" s="278"/>
      <c r="C34" s="278"/>
      <c r="D34" s="278"/>
      <c r="E34" s="278"/>
      <c r="F34" s="278"/>
      <c r="G34" s="278"/>
      <c r="H34" s="278"/>
      <c r="I34" s="294"/>
      <c r="J34" s="278"/>
      <c r="K34" s="278"/>
      <c r="L34" s="278"/>
      <c r="M34" s="277"/>
    </row>
    <row r="35" spans="1:13" ht="10.5" customHeight="1">
      <c r="A35" s="278"/>
      <c r="B35" s="278"/>
      <c r="C35" s="278"/>
      <c r="D35" s="278"/>
      <c r="E35" s="278"/>
      <c r="F35" s="278"/>
      <c r="G35" s="278"/>
      <c r="H35" s="278"/>
      <c r="I35" s="294"/>
      <c r="J35" s="278"/>
      <c r="K35" s="278"/>
      <c r="L35" s="278"/>
      <c r="M35" s="277"/>
    </row>
    <row r="36" spans="1:13" ht="12" thickBot="1">
      <c r="A36" s="277" t="s">
        <v>130</v>
      </c>
      <c r="B36" s="277"/>
      <c r="C36" s="277"/>
      <c r="D36" s="277"/>
      <c r="E36" s="277"/>
      <c r="F36" s="278"/>
      <c r="G36" s="278"/>
      <c r="H36" s="278"/>
      <c r="I36" s="294"/>
      <c r="J36" s="278"/>
      <c r="K36" s="278"/>
      <c r="L36" s="278"/>
      <c r="M36" s="277"/>
    </row>
    <row r="37" spans="1:13" ht="90.75" thickBot="1">
      <c r="A37" s="303" t="s">
        <v>507</v>
      </c>
      <c r="B37" s="244" t="s">
        <v>755</v>
      </c>
      <c r="C37" s="244" t="s">
        <v>112</v>
      </c>
      <c r="D37" s="244" t="s">
        <v>113</v>
      </c>
      <c r="E37" s="244" t="s">
        <v>756</v>
      </c>
      <c r="F37" s="196" t="s">
        <v>308</v>
      </c>
      <c r="G37" s="278"/>
      <c r="H37" s="278"/>
      <c r="I37" s="278"/>
      <c r="J37" s="278"/>
      <c r="K37" s="278"/>
      <c r="L37" s="278"/>
      <c r="M37" s="277"/>
    </row>
    <row r="38" spans="1:13" ht="12" thickBot="1">
      <c r="A38" s="304" t="s">
        <v>288</v>
      </c>
      <c r="B38" s="305" t="s">
        <v>261</v>
      </c>
      <c r="C38" s="305" t="s">
        <v>262</v>
      </c>
      <c r="D38" s="305" t="s">
        <v>250</v>
      </c>
      <c r="E38" s="305" t="s">
        <v>251</v>
      </c>
      <c r="F38" s="254" t="s">
        <v>628</v>
      </c>
      <c r="G38" s="278"/>
      <c r="H38" s="278"/>
      <c r="I38" s="278"/>
      <c r="J38" s="278"/>
      <c r="K38" s="278"/>
      <c r="L38" s="278"/>
      <c r="M38" s="277"/>
    </row>
    <row r="39" spans="1:13" ht="33.75">
      <c r="A39" s="306" t="s">
        <v>735</v>
      </c>
      <c r="B39" s="341">
        <v>253244.71</v>
      </c>
      <c r="C39" s="341">
        <v>915173.79</v>
      </c>
      <c r="D39" s="341">
        <v>0</v>
      </c>
      <c r="E39" s="341">
        <v>1009918.86</v>
      </c>
      <c r="F39" s="341">
        <f>B39+C39+D39-E39</f>
        <v>158499.64</v>
      </c>
      <c r="G39" s="278"/>
      <c r="H39" s="278"/>
      <c r="I39" s="278"/>
      <c r="J39" s="278"/>
      <c r="K39" s="278"/>
      <c r="L39" s="278"/>
      <c r="M39" s="277"/>
    </row>
    <row r="40" spans="1:13" ht="22.5">
      <c r="A40" s="307" t="s">
        <v>736</v>
      </c>
      <c r="B40" s="341">
        <v>0</v>
      </c>
      <c r="C40" s="341">
        <v>0</v>
      </c>
      <c r="D40" s="341">
        <v>0</v>
      </c>
      <c r="E40" s="341">
        <v>0</v>
      </c>
      <c r="F40" s="341">
        <f aca="true" t="shared" si="0" ref="F40:F47">B40+C40+D40-E40</f>
        <v>0</v>
      </c>
      <c r="G40" s="278"/>
      <c r="H40" s="278"/>
      <c r="I40" s="278"/>
      <c r="J40" s="278"/>
      <c r="K40" s="278"/>
      <c r="L40" s="278"/>
      <c r="M40" s="277"/>
    </row>
    <row r="41" spans="1:13" ht="78.75">
      <c r="A41" s="307" t="s">
        <v>292</v>
      </c>
      <c r="B41" s="341">
        <v>0</v>
      </c>
      <c r="C41" s="341">
        <v>0</v>
      </c>
      <c r="D41" s="341">
        <v>0</v>
      </c>
      <c r="E41" s="341">
        <v>0</v>
      </c>
      <c r="F41" s="341">
        <f t="shared" si="0"/>
        <v>0</v>
      </c>
      <c r="G41" s="278"/>
      <c r="H41" s="278"/>
      <c r="I41" s="278"/>
      <c r="J41" s="278"/>
      <c r="K41" s="278"/>
      <c r="L41" s="278"/>
      <c r="M41" s="277"/>
    </row>
    <row r="42" spans="1:13" ht="39.75" customHeight="1">
      <c r="A42" s="308" t="s">
        <v>293</v>
      </c>
      <c r="B42" s="341">
        <v>0</v>
      </c>
      <c r="C42" s="341">
        <v>0</v>
      </c>
      <c r="D42" s="341">
        <v>0</v>
      </c>
      <c r="E42" s="341">
        <v>0</v>
      </c>
      <c r="F42" s="341">
        <f t="shared" si="0"/>
        <v>0</v>
      </c>
      <c r="G42" s="278"/>
      <c r="H42" s="278"/>
      <c r="I42" s="278"/>
      <c r="J42" s="278"/>
      <c r="K42" s="278"/>
      <c r="L42" s="278"/>
      <c r="M42" s="277"/>
    </row>
    <row r="43" spans="1:13" ht="24" customHeight="1">
      <c r="A43" s="309" t="s">
        <v>614</v>
      </c>
      <c r="B43" s="341">
        <v>0</v>
      </c>
      <c r="C43" s="341">
        <v>0</v>
      </c>
      <c r="D43" s="341">
        <v>0</v>
      </c>
      <c r="E43" s="341">
        <v>0</v>
      </c>
      <c r="F43" s="341">
        <f t="shared" si="0"/>
        <v>0</v>
      </c>
      <c r="G43" s="278"/>
      <c r="H43" s="278"/>
      <c r="I43" s="278"/>
      <c r="J43" s="278"/>
      <c r="K43" s="278"/>
      <c r="L43" s="278"/>
      <c r="M43" s="277"/>
    </row>
    <row r="44" spans="1:13" ht="24" customHeight="1" thickBot="1">
      <c r="A44" s="310" t="s">
        <v>615</v>
      </c>
      <c r="B44" s="341">
        <v>0</v>
      </c>
      <c r="C44" s="341">
        <v>0</v>
      </c>
      <c r="D44" s="341">
        <v>0</v>
      </c>
      <c r="E44" s="341">
        <v>0</v>
      </c>
      <c r="F44" s="341">
        <f t="shared" si="0"/>
        <v>0</v>
      </c>
      <c r="G44" s="278"/>
      <c r="H44" s="278"/>
      <c r="I44" s="278"/>
      <c r="J44" s="278"/>
      <c r="K44" s="278"/>
      <c r="L44" s="278"/>
      <c r="M44" s="277"/>
    </row>
    <row r="45" spans="1:13" ht="24" customHeight="1" thickBot="1">
      <c r="A45" s="311" t="s">
        <v>139</v>
      </c>
      <c r="B45" s="340">
        <f>B39+B40+B41+B42+B43+B44</f>
        <v>253244.71</v>
      </c>
      <c r="C45" s="340">
        <f>C39+C40+C41+C42+C43+C44</f>
        <v>915173.79</v>
      </c>
      <c r="D45" s="340">
        <f>D39+D40+D41+D42+D43+D44</f>
        <v>0</v>
      </c>
      <c r="E45" s="340">
        <f>E39+E40+E41+E42+E43+E44</f>
        <v>1009918.86</v>
      </c>
      <c r="F45" s="341">
        <f t="shared" si="0"/>
        <v>158499.64</v>
      </c>
      <c r="G45" s="278"/>
      <c r="H45" s="278"/>
      <c r="I45" s="278"/>
      <c r="J45" s="278"/>
      <c r="K45" s="278"/>
      <c r="L45" s="278"/>
      <c r="M45" s="277"/>
    </row>
    <row r="46" spans="1:13" ht="24" customHeight="1" thickBot="1">
      <c r="A46" s="312" t="s">
        <v>140</v>
      </c>
      <c r="B46" s="340">
        <v>0</v>
      </c>
      <c r="C46" s="340">
        <v>0</v>
      </c>
      <c r="D46" s="340">
        <v>0</v>
      </c>
      <c r="E46" s="340">
        <v>0</v>
      </c>
      <c r="F46" s="341">
        <f t="shared" si="0"/>
        <v>0</v>
      </c>
      <c r="G46" s="278"/>
      <c r="H46" s="278"/>
      <c r="I46" s="278"/>
      <c r="J46" s="278"/>
      <c r="K46" s="278"/>
      <c r="L46" s="278"/>
      <c r="M46" s="277"/>
    </row>
    <row r="47" spans="1:13" s="178" customFormat="1" ht="13.5" thickBot="1">
      <c r="A47" s="313" t="s">
        <v>565</v>
      </c>
      <c r="B47" s="340">
        <f>B45+B46</f>
        <v>253244.71</v>
      </c>
      <c r="C47" s="340">
        <f>C45+C46</f>
        <v>915173.79</v>
      </c>
      <c r="D47" s="340">
        <f>D45+D46</f>
        <v>0</v>
      </c>
      <c r="E47" s="340">
        <f>E45+E46</f>
        <v>1009918.86</v>
      </c>
      <c r="F47" s="341">
        <f t="shared" si="0"/>
        <v>158499.64</v>
      </c>
      <c r="G47" s="277"/>
      <c r="H47" s="277"/>
      <c r="I47" s="277"/>
      <c r="J47" s="277"/>
      <c r="K47" s="277"/>
      <c r="L47" s="277"/>
      <c r="M47" s="277"/>
    </row>
    <row r="48" spans="1:13" ht="11.25">
      <c r="A48" s="178" t="s">
        <v>115</v>
      </c>
      <c r="B48" s="314"/>
      <c r="C48" s="314"/>
      <c r="D48" s="314"/>
      <c r="E48" s="314"/>
      <c r="F48" s="279"/>
      <c r="G48" s="278"/>
      <c r="H48" s="278"/>
      <c r="I48" s="278"/>
      <c r="J48" s="278"/>
      <c r="K48" s="278"/>
      <c r="L48" s="278"/>
      <c r="M48" s="277"/>
    </row>
    <row r="49" spans="1:13" ht="19.5" customHeight="1">
      <c r="A49" s="178"/>
      <c r="B49" s="314"/>
      <c r="C49" s="314"/>
      <c r="D49" s="314"/>
      <c r="E49" s="314"/>
      <c r="F49" s="279"/>
      <c r="G49" s="278"/>
      <c r="H49" s="278"/>
      <c r="I49" s="278"/>
      <c r="J49" s="278"/>
      <c r="K49" s="278"/>
      <c r="L49" s="278"/>
      <c r="M49" s="277"/>
    </row>
    <row r="50" spans="1:13" ht="14.25" customHeight="1">
      <c r="A50" s="315" t="s">
        <v>737</v>
      </c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</row>
    <row r="51" ht="14.25" customHeight="1">
      <c r="A51" s="315" t="s">
        <v>738</v>
      </c>
    </row>
    <row r="52" ht="14.25" customHeight="1">
      <c r="A52" s="315" t="s">
        <v>739</v>
      </c>
    </row>
    <row r="53" ht="14.25" customHeight="1">
      <c r="A53" s="316" t="s">
        <v>740</v>
      </c>
    </row>
    <row r="54" ht="14.25" customHeight="1">
      <c r="A54" s="317" t="s">
        <v>741</v>
      </c>
    </row>
    <row r="55" ht="14.25" customHeight="1">
      <c r="A55" s="317" t="s">
        <v>63</v>
      </c>
    </row>
    <row r="56" ht="14.25" customHeight="1">
      <c r="A56" s="318" t="s">
        <v>672</v>
      </c>
    </row>
    <row r="57" ht="14.25" customHeight="1">
      <c r="A57" s="319" t="s">
        <v>673</v>
      </c>
    </row>
    <row r="58" ht="14.25" customHeight="1">
      <c r="A58" s="319" t="s">
        <v>674</v>
      </c>
    </row>
    <row r="63" ht="11.25">
      <c r="A63" s="178" t="s">
        <v>199</v>
      </c>
    </row>
    <row r="65" spans="1:7" ht="70.5" customHeight="1" thickBot="1">
      <c r="A65" s="320" t="s">
        <v>200</v>
      </c>
      <c r="B65" s="320" t="s">
        <v>201</v>
      </c>
      <c r="C65" s="321"/>
      <c r="D65" s="643"/>
      <c r="E65" s="643"/>
      <c r="F65" s="643"/>
      <c r="G65" s="208"/>
    </row>
    <row r="66" spans="1:7" ht="20.25" customHeight="1" thickBot="1">
      <c r="A66" s="322" t="s">
        <v>261</v>
      </c>
      <c r="B66" s="323" t="s">
        <v>262</v>
      </c>
      <c r="C66" s="208"/>
      <c r="D66" s="208"/>
      <c r="E66" s="208"/>
      <c r="F66" s="208"/>
      <c r="G66" s="208"/>
    </row>
    <row r="67" spans="1:2" ht="21.75" customHeight="1">
      <c r="A67" s="456">
        <v>1</v>
      </c>
      <c r="B67" s="456">
        <v>1061.56</v>
      </c>
    </row>
    <row r="71" spans="1:6" ht="33" customHeight="1" thickBot="1">
      <c r="A71" s="644" t="s">
        <v>202</v>
      </c>
      <c r="B71" s="644"/>
      <c r="C71" s="644"/>
      <c r="D71" s="644"/>
      <c r="E71" s="644"/>
      <c r="F71" s="644"/>
    </row>
    <row r="72" spans="1:6" ht="22.5" customHeight="1" thickBot="1">
      <c r="A72" s="639" t="s">
        <v>203</v>
      </c>
      <c r="B72" s="645"/>
      <c r="C72" s="645"/>
      <c r="D72" s="649" t="s">
        <v>204</v>
      </c>
      <c r="E72" s="645"/>
      <c r="F72" s="650"/>
    </row>
    <row r="73" spans="1:6" ht="23.25" thickBot="1">
      <c r="A73" s="322" t="s">
        <v>131</v>
      </c>
      <c r="B73" s="323" t="s">
        <v>132</v>
      </c>
      <c r="C73" s="323" t="s">
        <v>260</v>
      </c>
      <c r="D73" s="322" t="s">
        <v>131</v>
      </c>
      <c r="E73" s="323" t="s">
        <v>132</v>
      </c>
      <c r="F73" s="324" t="s">
        <v>260</v>
      </c>
    </row>
    <row r="74" spans="1:6" ht="18" customHeight="1" thickBot="1">
      <c r="A74" s="322" t="s">
        <v>261</v>
      </c>
      <c r="B74" s="323" t="s">
        <v>262</v>
      </c>
      <c r="C74" s="323" t="s">
        <v>250</v>
      </c>
      <c r="D74" s="323" t="s">
        <v>251</v>
      </c>
      <c r="E74" s="323" t="s">
        <v>252</v>
      </c>
      <c r="F74" s="324" t="s">
        <v>263</v>
      </c>
    </row>
    <row r="75" spans="1:13" s="473" customFormat="1" ht="14.25" customHeight="1" thickBot="1">
      <c r="A75" s="469">
        <v>0</v>
      </c>
      <c r="B75" s="470">
        <v>1</v>
      </c>
      <c r="C75" s="471">
        <v>1</v>
      </c>
      <c r="D75" s="471">
        <v>0</v>
      </c>
      <c r="E75" s="475">
        <v>1061.56</v>
      </c>
      <c r="F75" s="476">
        <f>E75</f>
        <v>1061.56</v>
      </c>
      <c r="G75" s="407"/>
      <c r="H75" s="407"/>
      <c r="I75" s="407"/>
      <c r="J75" s="407"/>
      <c r="K75" s="407"/>
      <c r="L75" s="407"/>
      <c r="M75" s="472"/>
    </row>
    <row r="76" spans="1:3" ht="11.25">
      <c r="A76" s="325" t="s">
        <v>133</v>
      </c>
      <c r="B76" s="278"/>
      <c r="C76" s="278"/>
    </row>
    <row r="77" spans="1:3" ht="11.25">
      <c r="A77" s="325" t="s">
        <v>205</v>
      </c>
      <c r="B77" s="278"/>
      <c r="C77" s="278"/>
    </row>
    <row r="78" spans="1:3" ht="11.25">
      <c r="A78" s="325" t="s">
        <v>206</v>
      </c>
      <c r="B78" s="278"/>
      <c r="C78" s="278"/>
    </row>
    <row r="79" ht="11.25">
      <c r="A79" s="325" t="s">
        <v>207</v>
      </c>
    </row>
    <row r="80" ht="11.25">
      <c r="L80" s="326"/>
    </row>
    <row r="82" spans="4:11" ht="12.75">
      <c r="D82" s="212"/>
      <c r="K82" s="211"/>
    </row>
    <row r="83" ht="12.75">
      <c r="D83" s="213"/>
    </row>
  </sheetData>
  <sheetProtection/>
  <mergeCells count="27">
    <mergeCell ref="A72:C72"/>
    <mergeCell ref="D72:F72"/>
    <mergeCell ref="K20:K21"/>
    <mergeCell ref="H10:H11"/>
    <mergeCell ref="I10:I11"/>
    <mergeCell ref="A19:K19"/>
    <mergeCell ref="A20:C20"/>
    <mergeCell ref="D20:F20"/>
    <mergeCell ref="G20:G21"/>
    <mergeCell ref="H20:H21"/>
    <mergeCell ref="A18:L18"/>
    <mergeCell ref="M18:M21"/>
    <mergeCell ref="D65:F65"/>
    <mergeCell ref="A71:F71"/>
    <mergeCell ref="L19:L21"/>
    <mergeCell ref="I20:I21"/>
    <mergeCell ref="J20:J21"/>
    <mergeCell ref="A3:P3"/>
    <mergeCell ref="J10:J11"/>
    <mergeCell ref="K10:K11"/>
    <mergeCell ref="A10:C10"/>
    <mergeCell ref="D10:F10"/>
    <mergeCell ref="G10:G11"/>
    <mergeCell ref="A8:L8"/>
    <mergeCell ref="M8:M11"/>
    <mergeCell ref="A9:K9"/>
    <mergeCell ref="L9:L11"/>
  </mergeCells>
  <printOptions/>
  <pageMargins left="0.15748031496062992" right="0.15748031496062992" top="1.062992125984252" bottom="0.984251968503937" header="0.5118110236220472" footer="0.5118110236220472"/>
  <pageSetup horizontalDpi="600" verticalDpi="600" orientation="landscape" paperSize="9" scale="75" r:id="rId1"/>
  <headerFooter alignWithMargins="0">
    <oddFooter>&amp;CAnexa 2 pag.7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K81"/>
  <sheetViews>
    <sheetView zoomScalePageLayoutView="0" workbookViewId="0" topLeftCell="A54">
      <selection activeCell="Q76" sqref="Q76:Q78"/>
    </sheetView>
  </sheetViews>
  <sheetFormatPr defaultColWidth="9.140625" defaultRowHeight="15" customHeight="1"/>
  <cols>
    <col min="1" max="1" width="17.28125" style="2" customWidth="1"/>
    <col min="2" max="3" width="11.421875" style="2" customWidth="1"/>
    <col min="4" max="4" width="10.7109375" style="2" customWidth="1"/>
    <col min="5" max="5" width="13.00390625" style="2" customWidth="1"/>
    <col min="6" max="6" width="10.28125" style="2" customWidth="1"/>
    <col min="7" max="7" width="12.7109375" style="2" customWidth="1"/>
    <col min="8" max="8" width="11.57421875" style="2" customWidth="1"/>
    <col min="9" max="9" width="8.8515625" style="2" customWidth="1"/>
    <col min="10" max="10" width="10.7109375" style="2" customWidth="1"/>
    <col min="11" max="11" width="9.140625" style="2" customWidth="1"/>
    <col min="12" max="12" width="7.7109375" style="2" customWidth="1"/>
    <col min="13" max="13" width="8.8515625" style="2" customWidth="1"/>
    <col min="14" max="14" width="13.00390625" style="2" customWidth="1"/>
    <col min="15" max="15" width="13.7109375" style="2" customWidth="1"/>
    <col min="16" max="16" width="8.8515625" style="2" customWidth="1"/>
    <col min="17" max="17" width="7.7109375" style="2" customWidth="1"/>
    <col min="18" max="18" width="9.8515625" style="2" customWidth="1"/>
    <col min="19" max="19" width="7.7109375" style="2" customWidth="1"/>
    <col min="20" max="20" width="11.28125" style="2" customWidth="1"/>
    <col min="21" max="21" width="8.00390625" style="2" customWidth="1"/>
    <col min="22" max="22" width="8.8515625" style="2" customWidth="1"/>
    <col min="23" max="23" width="9.7109375" style="2" customWidth="1"/>
    <col min="24" max="24" width="8.00390625" style="2" customWidth="1"/>
    <col min="25" max="25" width="7.421875" style="2" hidden="1" customWidth="1"/>
    <col min="26" max="28" width="12.140625" style="2" customWidth="1"/>
    <col min="29" max="29" width="8.8515625" style="2" customWidth="1"/>
    <col min="30" max="30" width="13.421875" style="2" customWidth="1"/>
    <col min="31" max="16384" width="8.8515625" style="2" customWidth="1"/>
  </cols>
  <sheetData>
    <row r="1" ht="15" customHeight="1">
      <c r="A1" s="6" t="s">
        <v>218</v>
      </c>
    </row>
    <row r="2" spans="1:61" ht="19.5" customHeight="1">
      <c r="A2" s="11" t="str">
        <f>'[1]HEMOFILIE'!A2</f>
        <v>CASA DE ASIGURĂRI DE SĂNĂTATE VRANCEA</v>
      </c>
      <c r="B2" s="26"/>
      <c r="C2" s="26"/>
      <c r="D2" s="26"/>
      <c r="E2" s="27"/>
      <c r="F2" s="26"/>
      <c r="G2" s="26"/>
      <c r="H2" s="26"/>
      <c r="I2" s="27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</row>
    <row r="3" spans="1:61" ht="24" customHeight="1">
      <c r="A3" s="675" t="s">
        <v>338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</row>
    <row r="4" spans="1:61" ht="17.25" customHeight="1">
      <c r="A4" s="6" t="str">
        <f>HEMOFILIE!A4</f>
        <v>TRIMESTRUL III 2022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</row>
    <row r="5" spans="1:61" ht="21.75" customHeight="1">
      <c r="A5" s="26" t="s">
        <v>361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52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</row>
    <row r="6" spans="1:61" ht="1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</row>
    <row r="7" spans="1:61" ht="12" thickBot="1">
      <c r="A7" s="53" t="s">
        <v>339</v>
      </c>
      <c r="B7" s="54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32"/>
      <c r="BA7" s="32"/>
      <c r="BB7" s="32"/>
      <c r="BC7" s="32"/>
      <c r="BD7" s="32"/>
      <c r="BE7" s="32"/>
      <c r="BF7" s="32"/>
      <c r="BG7" s="32"/>
      <c r="BH7" s="26"/>
      <c r="BI7" s="26"/>
    </row>
    <row r="8" spans="1:61" ht="15" customHeight="1" thickBot="1">
      <c r="A8" s="676" t="s">
        <v>676</v>
      </c>
      <c r="B8" s="677"/>
      <c r="C8" s="677"/>
      <c r="D8" s="677"/>
      <c r="E8" s="677"/>
      <c r="F8" s="677"/>
      <c r="G8" s="677"/>
      <c r="H8" s="677"/>
      <c r="I8" s="677"/>
      <c r="J8" s="677"/>
      <c r="K8" s="677"/>
      <c r="L8" s="677"/>
      <c r="M8" s="677"/>
      <c r="N8" s="677"/>
      <c r="O8" s="677"/>
      <c r="P8" s="677"/>
      <c r="Q8" s="677"/>
      <c r="R8" s="677"/>
      <c r="S8" s="677"/>
      <c r="T8" s="677"/>
      <c r="U8" s="677"/>
      <c r="V8" s="677"/>
      <c r="W8" s="677"/>
      <c r="X8" s="677"/>
      <c r="Y8" s="677"/>
      <c r="Z8" s="677"/>
      <c r="AA8" s="677"/>
      <c r="AB8" s="677"/>
      <c r="AC8" s="677"/>
      <c r="AD8" s="679" t="s">
        <v>625</v>
      </c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</row>
    <row r="9" spans="1:61" ht="22.5" customHeight="1">
      <c r="A9" s="671" t="s">
        <v>191</v>
      </c>
      <c r="B9" s="669" t="s">
        <v>11</v>
      </c>
      <c r="C9" s="669" t="s">
        <v>311</v>
      </c>
      <c r="D9" s="669" t="s">
        <v>312</v>
      </c>
      <c r="E9" s="669" t="s">
        <v>313</v>
      </c>
      <c r="F9" s="669" t="s">
        <v>350</v>
      </c>
      <c r="G9" s="669" t="s">
        <v>351</v>
      </c>
      <c r="H9" s="669" t="s">
        <v>334</v>
      </c>
      <c r="I9" s="669" t="s">
        <v>335</v>
      </c>
      <c r="J9" s="669" t="s">
        <v>314</v>
      </c>
      <c r="K9" s="669" t="s">
        <v>618</v>
      </c>
      <c r="L9" s="669"/>
      <c r="M9" s="669" t="s">
        <v>192</v>
      </c>
      <c r="N9" s="669" t="s">
        <v>596</v>
      </c>
      <c r="O9" s="669" t="s">
        <v>359</v>
      </c>
      <c r="P9" s="669" t="s">
        <v>193</v>
      </c>
      <c r="Q9" s="669" t="s">
        <v>310</v>
      </c>
      <c r="R9" s="669"/>
      <c r="S9" s="669"/>
      <c r="T9" s="669" t="s">
        <v>309</v>
      </c>
      <c r="U9" s="669"/>
      <c r="V9" s="669"/>
      <c r="W9" s="669" t="s">
        <v>568</v>
      </c>
      <c r="X9" s="669" t="s">
        <v>569</v>
      </c>
      <c r="Y9" s="669" t="s">
        <v>570</v>
      </c>
      <c r="Z9" s="669" t="s">
        <v>571</v>
      </c>
      <c r="AA9" s="678" t="s">
        <v>619</v>
      </c>
      <c r="AB9" s="678"/>
      <c r="AC9" s="679" t="s">
        <v>620</v>
      </c>
      <c r="AD9" s="688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</row>
    <row r="10" spans="1:61" ht="65.25" customHeight="1" thickBot="1">
      <c r="A10" s="566"/>
      <c r="B10" s="567"/>
      <c r="C10" s="567"/>
      <c r="D10" s="567"/>
      <c r="E10" s="567"/>
      <c r="F10" s="567"/>
      <c r="G10" s="567"/>
      <c r="H10" s="567"/>
      <c r="I10" s="567"/>
      <c r="J10" s="567"/>
      <c r="K10" s="96" t="s">
        <v>621</v>
      </c>
      <c r="L10" s="96" t="s">
        <v>627</v>
      </c>
      <c r="M10" s="567"/>
      <c r="N10" s="567"/>
      <c r="O10" s="567"/>
      <c r="P10" s="567"/>
      <c r="Q10" s="96" t="s">
        <v>418</v>
      </c>
      <c r="R10" s="96" t="s">
        <v>419</v>
      </c>
      <c r="S10" s="96" t="s">
        <v>260</v>
      </c>
      <c r="T10" s="96" t="s">
        <v>418</v>
      </c>
      <c r="U10" s="96" t="s">
        <v>419</v>
      </c>
      <c r="V10" s="96" t="s">
        <v>260</v>
      </c>
      <c r="W10" s="567"/>
      <c r="X10" s="567"/>
      <c r="Y10" s="567"/>
      <c r="Z10" s="567"/>
      <c r="AA10" s="55" t="s">
        <v>622</v>
      </c>
      <c r="AB10" s="56" t="s">
        <v>623</v>
      </c>
      <c r="AC10" s="680"/>
      <c r="AD10" s="689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</row>
    <row r="11" spans="1:61" ht="37.5" customHeight="1" thickBot="1">
      <c r="A11" s="57" t="s">
        <v>261</v>
      </c>
      <c r="B11" s="98" t="s">
        <v>262</v>
      </c>
      <c r="C11" s="98" t="s">
        <v>250</v>
      </c>
      <c r="D11" s="98" t="s">
        <v>251</v>
      </c>
      <c r="E11" s="98" t="s">
        <v>252</v>
      </c>
      <c r="F11" s="98" t="s">
        <v>263</v>
      </c>
      <c r="G11" s="98" t="s">
        <v>253</v>
      </c>
      <c r="H11" s="98" t="s">
        <v>254</v>
      </c>
      <c r="I11" s="98" t="s">
        <v>255</v>
      </c>
      <c r="J11" s="98" t="s">
        <v>256</v>
      </c>
      <c r="K11" s="98" t="s">
        <v>257</v>
      </c>
      <c r="L11" s="98" t="s">
        <v>264</v>
      </c>
      <c r="M11" s="98" t="s">
        <v>265</v>
      </c>
      <c r="N11" s="98" t="s">
        <v>258</v>
      </c>
      <c r="O11" s="98" t="s">
        <v>259</v>
      </c>
      <c r="P11" s="98" t="s">
        <v>269</v>
      </c>
      <c r="Q11" s="98" t="s">
        <v>271</v>
      </c>
      <c r="R11" s="98" t="s">
        <v>270</v>
      </c>
      <c r="S11" s="98" t="s">
        <v>624</v>
      </c>
      <c r="T11" s="98" t="s">
        <v>750</v>
      </c>
      <c r="U11" s="98" t="s">
        <v>325</v>
      </c>
      <c r="V11" s="98" t="s">
        <v>302</v>
      </c>
      <c r="W11" s="98" t="s">
        <v>188</v>
      </c>
      <c r="X11" s="98" t="s">
        <v>189</v>
      </c>
      <c r="Y11" s="98" t="s">
        <v>426</v>
      </c>
      <c r="Z11" s="98" t="s">
        <v>364</v>
      </c>
      <c r="AA11" s="98" t="s">
        <v>39</v>
      </c>
      <c r="AB11" s="98" t="s">
        <v>40</v>
      </c>
      <c r="AC11" s="98" t="s">
        <v>41</v>
      </c>
      <c r="AD11" s="100" t="s">
        <v>626</v>
      </c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</row>
    <row r="12" spans="1:61" s="8" customFormat="1" ht="12" customHeight="1" thickBot="1">
      <c r="A12" s="348">
        <v>0</v>
      </c>
      <c r="B12" s="349">
        <v>0</v>
      </c>
      <c r="C12" s="466">
        <v>6</v>
      </c>
      <c r="D12" s="349">
        <v>0</v>
      </c>
      <c r="E12" s="349">
        <v>0</v>
      </c>
      <c r="F12" s="349">
        <v>0</v>
      </c>
      <c r="G12" s="349">
        <v>0</v>
      </c>
      <c r="H12" s="349">
        <v>0</v>
      </c>
      <c r="I12" s="349">
        <v>0</v>
      </c>
      <c r="J12" s="349">
        <v>0</v>
      </c>
      <c r="K12" s="349">
        <v>0</v>
      </c>
      <c r="L12" s="349">
        <v>0</v>
      </c>
      <c r="M12" s="349">
        <v>0</v>
      </c>
      <c r="N12" s="466">
        <v>6</v>
      </c>
      <c r="O12" s="349">
        <v>0</v>
      </c>
      <c r="P12" s="349">
        <v>0</v>
      </c>
      <c r="Q12" s="349">
        <v>0</v>
      </c>
      <c r="R12" s="349">
        <v>0</v>
      </c>
      <c r="S12" s="349">
        <v>0</v>
      </c>
      <c r="T12" s="349">
        <v>0</v>
      </c>
      <c r="U12" s="349">
        <v>0</v>
      </c>
      <c r="V12" s="349">
        <v>0</v>
      </c>
      <c r="W12" s="350">
        <v>0</v>
      </c>
      <c r="X12" s="351">
        <v>0</v>
      </c>
      <c r="Y12" s="350">
        <v>0</v>
      </c>
      <c r="Z12" s="350">
        <v>0</v>
      </c>
      <c r="AA12" s="350">
        <v>0</v>
      </c>
      <c r="AB12" s="350">
        <v>0</v>
      </c>
      <c r="AC12" s="350">
        <v>0</v>
      </c>
      <c r="AD12" s="540">
        <f>N12+C12</f>
        <v>12</v>
      </c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2"/>
      <c r="AP12" s="352"/>
      <c r="AQ12" s="352"/>
      <c r="AR12" s="352"/>
      <c r="AS12" s="352"/>
      <c r="AT12" s="352"/>
      <c r="AU12" s="352"/>
      <c r="AV12" s="352"/>
      <c r="AW12" s="352"/>
      <c r="AX12" s="352"/>
      <c r="AY12" s="352"/>
      <c r="AZ12" s="352"/>
      <c r="BA12" s="352"/>
      <c r="BB12" s="352"/>
      <c r="BC12" s="352"/>
      <c r="BD12" s="352"/>
      <c r="BE12" s="352"/>
      <c r="BF12" s="352"/>
      <c r="BG12" s="352"/>
      <c r="BH12" s="352"/>
      <c r="BI12" s="352"/>
    </row>
    <row r="13" spans="1:61" ht="11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156"/>
      <c r="S13" s="156"/>
      <c r="T13" s="156"/>
      <c r="U13" s="156"/>
      <c r="V13" s="156"/>
      <c r="W13" s="157"/>
      <c r="X13" s="26"/>
      <c r="Y13" s="26"/>
      <c r="Z13" s="37"/>
      <c r="AA13" s="37"/>
      <c r="AB13" s="37"/>
      <c r="AC13" s="37"/>
      <c r="AD13" s="52"/>
      <c r="AE13" s="37"/>
      <c r="AF13" s="37"/>
      <c r="AG13" s="39"/>
      <c r="AH13" s="39"/>
      <c r="AI13" s="39"/>
      <c r="AJ13" s="39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32"/>
      <c r="BA13" s="32"/>
      <c r="BB13" s="32"/>
      <c r="BC13" s="32"/>
      <c r="BD13" s="32"/>
      <c r="BE13" s="32"/>
      <c r="BF13" s="32"/>
      <c r="BG13" s="32"/>
      <c r="BH13" s="32"/>
      <c r="BI13" s="32"/>
    </row>
    <row r="14" spans="1:63" ht="18" customHeight="1">
      <c r="A14" s="54" t="s">
        <v>340</v>
      </c>
      <c r="B14" s="54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156"/>
      <c r="S14" s="156"/>
      <c r="T14" s="156"/>
      <c r="U14" s="156"/>
      <c r="V14" s="156"/>
      <c r="W14" s="157"/>
      <c r="X14" s="32"/>
      <c r="Y14" s="32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32"/>
      <c r="BA14" s="32"/>
      <c r="BB14" s="32"/>
      <c r="BC14" s="32"/>
      <c r="BD14" s="32"/>
      <c r="BE14" s="32"/>
      <c r="BF14" s="32"/>
      <c r="BG14" s="32"/>
      <c r="BH14" s="26"/>
      <c r="BI14" s="26"/>
      <c r="BJ14" s="26"/>
      <c r="BK14" s="26"/>
    </row>
    <row r="15" spans="1:63" ht="17.25" customHeight="1" thickBot="1">
      <c r="A15" s="54"/>
      <c r="B15" s="54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156"/>
      <c r="S15" s="156"/>
      <c r="T15" s="156"/>
      <c r="U15" s="156"/>
      <c r="V15" s="156"/>
      <c r="W15" s="157"/>
      <c r="X15" s="157"/>
      <c r="Y15" s="157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32"/>
      <c r="BA15" s="32"/>
      <c r="BB15" s="32"/>
      <c r="BC15" s="32"/>
      <c r="BD15" s="32"/>
      <c r="BE15" s="32"/>
      <c r="BF15" s="32"/>
      <c r="BG15" s="32"/>
      <c r="BH15" s="26"/>
      <c r="BI15" s="26"/>
      <c r="BJ15" s="26"/>
      <c r="BK15" s="26"/>
    </row>
    <row r="16" spans="1:63" ht="15" customHeight="1" thickBot="1">
      <c r="A16" s="672" t="s">
        <v>336</v>
      </c>
      <c r="B16" s="673"/>
      <c r="C16" s="673"/>
      <c r="D16" s="673"/>
      <c r="E16" s="673"/>
      <c r="F16" s="673"/>
      <c r="G16" s="673"/>
      <c r="H16" s="673"/>
      <c r="I16" s="673"/>
      <c r="J16" s="673"/>
      <c r="K16" s="673"/>
      <c r="L16" s="673"/>
      <c r="M16" s="673"/>
      <c r="N16" s="673"/>
      <c r="O16" s="673"/>
      <c r="P16" s="673"/>
      <c r="Q16" s="673"/>
      <c r="R16" s="673"/>
      <c r="S16" s="673"/>
      <c r="T16" s="673"/>
      <c r="U16" s="673"/>
      <c r="V16" s="673"/>
      <c r="W16" s="673"/>
      <c r="X16" s="673"/>
      <c r="Y16" s="673"/>
      <c r="Z16" s="673"/>
      <c r="AA16" s="673"/>
      <c r="AB16" s="673"/>
      <c r="AC16" s="674"/>
      <c r="AD16" s="690" t="s">
        <v>315</v>
      </c>
      <c r="AE16" s="37"/>
      <c r="AF16" s="37"/>
      <c r="AG16" s="37"/>
      <c r="AH16" s="37"/>
      <c r="AI16" s="39"/>
      <c r="AJ16" s="39"/>
      <c r="AK16" s="39"/>
      <c r="AL16" s="39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</row>
    <row r="17" spans="1:63" ht="27" customHeight="1">
      <c r="A17" s="564" t="s">
        <v>191</v>
      </c>
      <c r="B17" s="669" t="s">
        <v>11</v>
      </c>
      <c r="C17" s="565" t="s">
        <v>311</v>
      </c>
      <c r="D17" s="565" t="s">
        <v>312</v>
      </c>
      <c r="E17" s="565" t="s">
        <v>313</v>
      </c>
      <c r="F17" s="565" t="s">
        <v>350</v>
      </c>
      <c r="G17" s="565" t="s">
        <v>351</v>
      </c>
      <c r="H17" s="565" t="s">
        <v>334</v>
      </c>
      <c r="I17" s="565" t="s">
        <v>335</v>
      </c>
      <c r="J17" s="565" t="s">
        <v>314</v>
      </c>
      <c r="K17" s="685" t="s">
        <v>618</v>
      </c>
      <c r="L17" s="685"/>
      <c r="M17" s="565" t="s">
        <v>192</v>
      </c>
      <c r="N17" s="565" t="s">
        <v>567</v>
      </c>
      <c r="O17" s="565" t="s">
        <v>359</v>
      </c>
      <c r="P17" s="565" t="s">
        <v>193</v>
      </c>
      <c r="Q17" s="565" t="s">
        <v>310</v>
      </c>
      <c r="R17" s="565"/>
      <c r="S17" s="565"/>
      <c r="T17" s="565" t="s">
        <v>309</v>
      </c>
      <c r="U17" s="565"/>
      <c r="V17" s="683"/>
      <c r="W17" s="569" t="s">
        <v>568</v>
      </c>
      <c r="X17" s="569" t="s">
        <v>569</v>
      </c>
      <c r="Y17" s="684" t="s">
        <v>570</v>
      </c>
      <c r="Z17" s="565" t="s">
        <v>571</v>
      </c>
      <c r="AA17" s="686" t="s">
        <v>619</v>
      </c>
      <c r="AB17" s="687"/>
      <c r="AC17" s="682" t="s">
        <v>620</v>
      </c>
      <c r="AD17" s="691"/>
      <c r="AE17" s="37"/>
      <c r="AF17" s="37"/>
      <c r="AG17" s="37"/>
      <c r="AH17" s="37"/>
      <c r="AI17" s="39"/>
      <c r="AJ17" s="39"/>
      <c r="AK17" s="39"/>
      <c r="AL17" s="39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</row>
    <row r="18" spans="1:63" ht="57" customHeight="1" thickBot="1">
      <c r="A18" s="670"/>
      <c r="B18" s="567"/>
      <c r="C18" s="681"/>
      <c r="D18" s="681"/>
      <c r="E18" s="681"/>
      <c r="F18" s="681"/>
      <c r="G18" s="681"/>
      <c r="H18" s="681"/>
      <c r="I18" s="681"/>
      <c r="J18" s="681"/>
      <c r="K18" s="99" t="s">
        <v>621</v>
      </c>
      <c r="L18" s="98" t="s">
        <v>627</v>
      </c>
      <c r="M18" s="681"/>
      <c r="N18" s="681"/>
      <c r="O18" s="681"/>
      <c r="P18" s="681"/>
      <c r="Q18" s="97" t="s">
        <v>418</v>
      </c>
      <c r="R18" s="97" t="s">
        <v>419</v>
      </c>
      <c r="S18" s="97" t="s">
        <v>260</v>
      </c>
      <c r="T18" s="97" t="s">
        <v>418</v>
      </c>
      <c r="U18" s="97" t="s">
        <v>419</v>
      </c>
      <c r="V18" s="58" t="s">
        <v>260</v>
      </c>
      <c r="W18" s="569"/>
      <c r="X18" s="569"/>
      <c r="Y18" s="684"/>
      <c r="Z18" s="681"/>
      <c r="AA18" s="59" t="s">
        <v>622</v>
      </c>
      <c r="AB18" s="60" t="s">
        <v>623</v>
      </c>
      <c r="AC18" s="682"/>
      <c r="AD18" s="692"/>
      <c r="AE18" s="37"/>
      <c r="AF18" s="37"/>
      <c r="AG18" s="37"/>
      <c r="AH18" s="37"/>
      <c r="AI18" s="39"/>
      <c r="AJ18" s="39"/>
      <c r="AK18" s="39"/>
      <c r="AL18" s="39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</row>
    <row r="19" spans="1:63" ht="19.5" customHeight="1" thickBot="1">
      <c r="A19" s="33" t="s">
        <v>261</v>
      </c>
      <c r="B19" s="34" t="s">
        <v>262</v>
      </c>
      <c r="C19" s="34" t="s">
        <v>250</v>
      </c>
      <c r="D19" s="34" t="s">
        <v>251</v>
      </c>
      <c r="E19" s="34" t="s">
        <v>252</v>
      </c>
      <c r="F19" s="34" t="s">
        <v>263</v>
      </c>
      <c r="G19" s="34" t="s">
        <v>253</v>
      </c>
      <c r="H19" s="34" t="s">
        <v>254</v>
      </c>
      <c r="I19" s="34" t="s">
        <v>255</v>
      </c>
      <c r="J19" s="34" t="s">
        <v>256</v>
      </c>
      <c r="K19" s="34" t="s">
        <v>257</v>
      </c>
      <c r="L19" s="34" t="s">
        <v>264</v>
      </c>
      <c r="M19" s="34" t="s">
        <v>265</v>
      </c>
      <c r="N19" s="34" t="s">
        <v>258</v>
      </c>
      <c r="O19" s="34" t="s">
        <v>259</v>
      </c>
      <c r="P19" s="34" t="s">
        <v>269</v>
      </c>
      <c r="Q19" s="34" t="s">
        <v>271</v>
      </c>
      <c r="R19" s="34" t="s">
        <v>270</v>
      </c>
      <c r="S19" s="103" t="s">
        <v>624</v>
      </c>
      <c r="T19" s="103" t="s">
        <v>750</v>
      </c>
      <c r="U19" s="103" t="s">
        <v>325</v>
      </c>
      <c r="V19" s="103" t="s">
        <v>302</v>
      </c>
      <c r="W19" s="103" t="s">
        <v>188</v>
      </c>
      <c r="X19" s="103" t="s">
        <v>189</v>
      </c>
      <c r="Y19" s="103" t="s">
        <v>426</v>
      </c>
      <c r="Z19" s="103" t="s">
        <v>364</v>
      </c>
      <c r="AA19" s="103" t="s">
        <v>39</v>
      </c>
      <c r="AB19" s="103" t="s">
        <v>40</v>
      </c>
      <c r="AC19" s="103" t="s">
        <v>41</v>
      </c>
      <c r="AD19" s="353" t="s">
        <v>649</v>
      </c>
      <c r="AE19" s="37"/>
      <c r="AF19" s="37"/>
      <c r="AG19" s="37"/>
      <c r="AH19" s="37"/>
      <c r="AI19" s="39"/>
      <c r="AJ19" s="39"/>
      <c r="AK19" s="39"/>
      <c r="AL19" s="39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</row>
    <row r="20" spans="1:63" s="8" customFormat="1" ht="18" customHeight="1" thickBot="1">
      <c r="A20" s="342">
        <v>0</v>
      </c>
      <c r="B20" s="343">
        <v>0</v>
      </c>
      <c r="C20" s="467">
        <v>2615271.58</v>
      </c>
      <c r="D20" s="343">
        <v>0</v>
      </c>
      <c r="E20" s="343">
        <v>0</v>
      </c>
      <c r="F20" s="343">
        <v>0</v>
      </c>
      <c r="G20" s="343">
        <v>0</v>
      </c>
      <c r="H20" s="343">
        <v>0</v>
      </c>
      <c r="I20" s="343">
        <v>0</v>
      </c>
      <c r="J20" s="343">
        <v>0</v>
      </c>
      <c r="K20" s="343">
        <v>0</v>
      </c>
      <c r="L20" s="343">
        <v>0</v>
      </c>
      <c r="M20" s="343">
        <v>0</v>
      </c>
      <c r="N20" s="467">
        <v>353700.2</v>
      </c>
      <c r="O20" s="343">
        <v>0</v>
      </c>
      <c r="P20" s="343">
        <v>0</v>
      </c>
      <c r="Q20" s="343">
        <v>0</v>
      </c>
      <c r="R20" s="343">
        <v>0</v>
      </c>
      <c r="S20" s="343">
        <v>0</v>
      </c>
      <c r="T20" s="343">
        <v>0</v>
      </c>
      <c r="U20" s="343">
        <v>0</v>
      </c>
      <c r="V20" s="343">
        <v>0</v>
      </c>
      <c r="W20" s="343">
        <v>0</v>
      </c>
      <c r="X20" s="343">
        <v>0</v>
      </c>
      <c r="Y20" s="344">
        <v>0</v>
      </c>
      <c r="Z20" s="343">
        <v>0</v>
      </c>
      <c r="AA20" s="345">
        <v>0</v>
      </c>
      <c r="AB20" s="345">
        <v>0</v>
      </c>
      <c r="AC20" s="343">
        <v>0</v>
      </c>
      <c r="AD20" s="518">
        <f>N20+C20</f>
        <v>2968971.7800000003</v>
      </c>
      <c r="AF20" s="346"/>
      <c r="AG20" s="346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  <c r="BC20" s="347"/>
      <c r="BD20" s="347"/>
      <c r="BE20" s="347"/>
      <c r="BF20" s="347"/>
      <c r="BG20" s="347"/>
      <c r="BH20" s="347"/>
      <c r="BI20" s="347"/>
      <c r="BJ20" s="347"/>
      <c r="BK20" s="347"/>
    </row>
    <row r="21" spans="1:63" ht="11.25">
      <c r="A21" s="37"/>
      <c r="B21" s="37"/>
      <c r="C21" s="37"/>
      <c r="D21" s="37"/>
      <c r="E21" s="37"/>
      <c r="F21" s="37"/>
      <c r="G21" s="37"/>
      <c r="H21" s="38"/>
      <c r="I21" s="38"/>
      <c r="J21" s="38"/>
      <c r="K21" s="38"/>
      <c r="L21" s="38"/>
      <c r="M21" s="38"/>
      <c r="N21" s="37"/>
      <c r="O21" s="37"/>
      <c r="P21" s="38"/>
      <c r="Q21" s="38"/>
      <c r="R21" s="38"/>
      <c r="S21" s="38"/>
      <c r="T21" s="38"/>
      <c r="U21" s="37"/>
      <c r="V21" s="37"/>
      <c r="W21" s="61"/>
      <c r="X21" s="62"/>
      <c r="Y21" s="37"/>
      <c r="Z21" s="37"/>
      <c r="AA21" s="37"/>
      <c r="AB21" s="37"/>
      <c r="AC21" s="37"/>
      <c r="AD21" s="37"/>
      <c r="AE21" s="37"/>
      <c r="AF21" s="37"/>
      <c r="AG21" s="39"/>
      <c r="AH21" s="39"/>
      <c r="AI21" s="39"/>
      <c r="AJ21" s="39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26"/>
      <c r="BK21" s="26"/>
    </row>
    <row r="22" spans="1:63" ht="11.25">
      <c r="A22" s="37"/>
      <c r="B22" s="37"/>
      <c r="C22" s="37"/>
      <c r="D22" s="37"/>
      <c r="E22" s="37"/>
      <c r="F22" s="37"/>
      <c r="G22" s="37"/>
      <c r="H22" s="38"/>
      <c r="I22" s="38"/>
      <c r="J22" s="38"/>
      <c r="K22" s="38"/>
      <c r="L22" s="38"/>
      <c r="M22" s="38"/>
      <c r="N22" s="37"/>
      <c r="O22" s="37"/>
      <c r="P22" s="38"/>
      <c r="Q22" s="38"/>
      <c r="R22" s="38"/>
      <c r="S22" s="38"/>
      <c r="T22" s="38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9"/>
      <c r="AH22" s="39"/>
      <c r="AI22" s="39"/>
      <c r="AJ22" s="39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26"/>
      <c r="BK22" s="26"/>
    </row>
    <row r="23" spans="1:63" ht="12" thickBot="1">
      <c r="A23" s="63" t="s">
        <v>341</v>
      </c>
      <c r="B23" s="27"/>
      <c r="C23" s="26"/>
      <c r="D23" s="26"/>
      <c r="E23" s="26"/>
      <c r="F23" s="26"/>
      <c r="G23" s="26"/>
      <c r="H23" s="38"/>
      <c r="I23" s="38"/>
      <c r="J23" s="38"/>
      <c r="K23" s="38"/>
      <c r="L23" s="38"/>
      <c r="M23" s="38"/>
      <c r="N23" s="37"/>
      <c r="O23" s="37"/>
      <c r="P23" s="38"/>
      <c r="Q23" s="38"/>
      <c r="R23" s="38"/>
      <c r="S23" s="38"/>
      <c r="T23" s="38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32"/>
      <c r="BA23" s="32"/>
      <c r="BB23" s="32"/>
      <c r="BC23" s="32"/>
      <c r="BD23" s="32"/>
      <c r="BE23" s="32"/>
      <c r="BF23" s="32"/>
      <c r="BG23" s="32"/>
      <c r="BH23" s="26"/>
      <c r="BI23" s="26"/>
      <c r="BJ23" s="26"/>
      <c r="BK23" s="26"/>
    </row>
    <row r="24" spans="1:63" ht="124.5" thickBot="1">
      <c r="A24" s="64" t="s">
        <v>509</v>
      </c>
      <c r="B24" s="46" t="s">
        <v>6</v>
      </c>
      <c r="C24" s="46" t="s">
        <v>7</v>
      </c>
      <c r="D24" s="46" t="s">
        <v>8</v>
      </c>
      <c r="E24" s="46" t="s">
        <v>9</v>
      </c>
      <c r="F24" s="43" t="s">
        <v>10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</row>
    <row r="25" spans="1:63" ht="23.25" thickBot="1">
      <c r="A25" s="64" t="s">
        <v>288</v>
      </c>
      <c r="B25" s="50" t="s">
        <v>261</v>
      </c>
      <c r="C25" s="50" t="s">
        <v>262</v>
      </c>
      <c r="D25" s="50" t="s">
        <v>250</v>
      </c>
      <c r="E25" s="50" t="s">
        <v>251</v>
      </c>
      <c r="F25" s="51" t="s">
        <v>628</v>
      </c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</row>
    <row r="26" spans="1:63" ht="52.5" customHeight="1" thickBot="1">
      <c r="A26" s="66" t="s">
        <v>191</v>
      </c>
      <c r="B26" s="354">
        <v>0</v>
      </c>
      <c r="C26" s="355">
        <v>0</v>
      </c>
      <c r="D26" s="355">
        <v>0</v>
      </c>
      <c r="E26" s="355">
        <v>0</v>
      </c>
      <c r="F26" s="356">
        <v>0</v>
      </c>
      <c r="G26" s="63"/>
      <c r="H26" s="158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32"/>
      <c r="BA26" s="32"/>
      <c r="BB26" s="32"/>
      <c r="BC26" s="32"/>
      <c r="BD26" s="32"/>
      <c r="BE26" s="32"/>
      <c r="BF26" s="26"/>
      <c r="BG26" s="26"/>
      <c r="BH26" s="26"/>
      <c r="BI26" s="26"/>
      <c r="BJ26" s="26"/>
      <c r="BK26" s="26"/>
    </row>
    <row r="27" spans="1:63" ht="48.75" customHeight="1">
      <c r="A27" s="67" t="s">
        <v>11</v>
      </c>
      <c r="B27" s="354">
        <v>0</v>
      </c>
      <c r="C27" s="355">
        <v>0</v>
      </c>
      <c r="D27" s="355">
        <v>0</v>
      </c>
      <c r="E27" s="355">
        <v>0</v>
      </c>
      <c r="F27" s="356">
        <v>0</v>
      </c>
      <c r="G27" s="63"/>
      <c r="H27" s="158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32"/>
      <c r="BA27" s="32"/>
      <c r="BB27" s="32"/>
      <c r="BC27" s="32"/>
      <c r="BD27" s="32"/>
      <c r="BE27" s="32"/>
      <c r="BF27" s="26"/>
      <c r="BG27" s="26"/>
      <c r="BH27" s="26"/>
      <c r="BI27" s="26"/>
      <c r="BJ27" s="26"/>
      <c r="BK27" s="26"/>
    </row>
    <row r="28" spans="1:63" ht="36.75" customHeight="1" thickBot="1">
      <c r="A28" s="357" t="s">
        <v>311</v>
      </c>
      <c r="B28" s="358">
        <v>462534.44</v>
      </c>
      <c r="C28" s="359">
        <v>2996758.66</v>
      </c>
      <c r="D28" s="359">
        <v>0</v>
      </c>
      <c r="E28" s="359">
        <v>2615271.58</v>
      </c>
      <c r="F28" s="360">
        <f>B28+C28+D28-E28</f>
        <v>844021.52</v>
      </c>
      <c r="G28" s="63"/>
      <c r="H28" s="158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32"/>
      <c r="BA28" s="32"/>
      <c r="BB28" s="32"/>
      <c r="BC28" s="32"/>
      <c r="BD28" s="32"/>
      <c r="BE28" s="32"/>
      <c r="BF28" s="26"/>
      <c r="BG28" s="26"/>
      <c r="BH28" s="26"/>
      <c r="BI28" s="26"/>
      <c r="BJ28" s="26"/>
      <c r="BK28" s="26"/>
    </row>
    <row r="29" spans="1:63" ht="36.75" customHeight="1" thickBot="1">
      <c r="A29" s="67" t="s">
        <v>312</v>
      </c>
      <c r="B29" s="354">
        <v>0</v>
      </c>
      <c r="C29" s="355">
        <v>0</v>
      </c>
      <c r="D29" s="355">
        <v>0</v>
      </c>
      <c r="E29" s="355">
        <v>0</v>
      </c>
      <c r="F29" s="356">
        <v>0</v>
      </c>
      <c r="G29" s="63"/>
      <c r="H29" s="158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32"/>
      <c r="BA29" s="32"/>
      <c r="BB29" s="32"/>
      <c r="BC29" s="32"/>
      <c r="BD29" s="32"/>
      <c r="BE29" s="32"/>
      <c r="BF29" s="26"/>
      <c r="BG29" s="26"/>
      <c r="BH29" s="26"/>
      <c r="BI29" s="26"/>
      <c r="BJ29" s="26"/>
      <c r="BK29" s="26"/>
    </row>
    <row r="30" spans="1:57" ht="36.75" customHeight="1" thickBot="1">
      <c r="A30" s="67" t="s">
        <v>313</v>
      </c>
      <c r="B30" s="354">
        <v>0</v>
      </c>
      <c r="C30" s="355">
        <v>0</v>
      </c>
      <c r="D30" s="355">
        <v>0</v>
      </c>
      <c r="E30" s="355">
        <v>0</v>
      </c>
      <c r="F30" s="356">
        <v>0</v>
      </c>
      <c r="G30" s="63"/>
      <c r="H30" s="158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32"/>
      <c r="BA30" s="32"/>
      <c r="BB30" s="32"/>
      <c r="BC30" s="32"/>
      <c r="BD30" s="32"/>
      <c r="BE30" s="32"/>
    </row>
    <row r="31" spans="1:57" ht="36.75" customHeight="1" thickBot="1">
      <c r="A31" s="67" t="s">
        <v>350</v>
      </c>
      <c r="B31" s="354">
        <v>0</v>
      </c>
      <c r="C31" s="355">
        <v>0</v>
      </c>
      <c r="D31" s="355">
        <v>0</v>
      </c>
      <c r="E31" s="355">
        <v>0</v>
      </c>
      <c r="F31" s="356">
        <v>0</v>
      </c>
      <c r="G31" s="63"/>
      <c r="H31" s="158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32"/>
      <c r="BA31" s="32"/>
      <c r="BB31" s="32"/>
      <c r="BC31" s="32"/>
      <c r="BD31" s="32"/>
      <c r="BE31" s="32"/>
    </row>
    <row r="32" spans="1:57" ht="36.75" customHeight="1" thickBot="1">
      <c r="A32" s="67" t="s">
        <v>351</v>
      </c>
      <c r="B32" s="354">
        <v>0</v>
      </c>
      <c r="C32" s="355">
        <v>0</v>
      </c>
      <c r="D32" s="355">
        <v>0</v>
      </c>
      <c r="E32" s="355">
        <v>0</v>
      </c>
      <c r="F32" s="356">
        <v>0</v>
      </c>
      <c r="G32" s="63"/>
      <c r="H32" s="158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32"/>
      <c r="BA32" s="32"/>
      <c r="BB32" s="32"/>
      <c r="BC32" s="32"/>
      <c r="BD32" s="32"/>
      <c r="BE32" s="32"/>
    </row>
    <row r="33" spans="1:57" ht="36.75" customHeight="1" thickBot="1">
      <c r="A33" s="67" t="s">
        <v>334</v>
      </c>
      <c r="B33" s="354">
        <v>0</v>
      </c>
      <c r="C33" s="355">
        <v>0</v>
      </c>
      <c r="D33" s="355">
        <v>0</v>
      </c>
      <c r="E33" s="355">
        <v>0</v>
      </c>
      <c r="F33" s="356">
        <v>0</v>
      </c>
      <c r="G33" s="63"/>
      <c r="H33" s="158"/>
      <c r="I33" s="26"/>
      <c r="J33" s="26"/>
      <c r="K33" s="26"/>
      <c r="L33" s="26"/>
      <c r="M33" s="26"/>
      <c r="N33" s="26"/>
      <c r="O33" s="26"/>
      <c r="P33" s="26"/>
      <c r="Q33" s="26"/>
      <c r="R33" s="32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32"/>
      <c r="BA33" s="32"/>
      <c r="BB33" s="32"/>
      <c r="BC33" s="32"/>
      <c r="BD33" s="32"/>
      <c r="BE33" s="32"/>
    </row>
    <row r="34" spans="1:57" ht="36.75" customHeight="1" thickBot="1">
      <c r="A34" s="67" t="s">
        <v>335</v>
      </c>
      <c r="B34" s="354">
        <v>0</v>
      </c>
      <c r="C34" s="355">
        <v>0</v>
      </c>
      <c r="D34" s="355">
        <v>0</v>
      </c>
      <c r="E34" s="355">
        <v>0</v>
      </c>
      <c r="F34" s="356">
        <v>0</v>
      </c>
      <c r="G34" s="63"/>
      <c r="H34" s="158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32"/>
      <c r="BA34" s="32"/>
      <c r="BB34" s="32"/>
      <c r="BC34" s="32"/>
      <c r="BD34" s="32"/>
      <c r="BE34" s="32"/>
    </row>
    <row r="35" spans="1:57" ht="36.75" customHeight="1" thickBot="1">
      <c r="A35" s="67" t="s">
        <v>314</v>
      </c>
      <c r="B35" s="354">
        <v>0</v>
      </c>
      <c r="C35" s="355">
        <v>0</v>
      </c>
      <c r="D35" s="355">
        <v>0</v>
      </c>
      <c r="E35" s="355">
        <v>0</v>
      </c>
      <c r="F35" s="356">
        <v>0</v>
      </c>
      <c r="G35" s="63"/>
      <c r="H35" s="158"/>
      <c r="I35" s="63"/>
      <c r="J35" s="63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32"/>
      <c r="BA35" s="32"/>
      <c r="BB35" s="32"/>
      <c r="BC35" s="32"/>
      <c r="BD35" s="32"/>
      <c r="BE35" s="32"/>
    </row>
    <row r="36" spans="1:57" ht="36.75" customHeight="1" thickBot="1">
      <c r="A36" s="67" t="s">
        <v>566</v>
      </c>
      <c r="B36" s="354">
        <v>0</v>
      </c>
      <c r="C36" s="355">
        <v>0</v>
      </c>
      <c r="D36" s="355">
        <v>0</v>
      </c>
      <c r="E36" s="355">
        <v>0</v>
      </c>
      <c r="F36" s="356">
        <v>0</v>
      </c>
      <c r="G36" s="63"/>
      <c r="H36" s="15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32"/>
      <c r="BA36" s="32"/>
      <c r="BB36" s="32"/>
      <c r="BC36" s="32"/>
      <c r="BD36" s="32"/>
      <c r="BE36" s="32"/>
    </row>
    <row r="37" spans="1:57" ht="36.75" customHeight="1">
      <c r="A37" s="67" t="s">
        <v>192</v>
      </c>
      <c r="B37" s="354">
        <v>0</v>
      </c>
      <c r="C37" s="355">
        <v>0</v>
      </c>
      <c r="D37" s="355">
        <v>0</v>
      </c>
      <c r="E37" s="355">
        <v>0</v>
      </c>
      <c r="F37" s="356">
        <v>0</v>
      </c>
      <c r="G37" s="63"/>
      <c r="H37" s="15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32"/>
      <c r="BA37" s="32"/>
      <c r="BB37" s="32"/>
      <c r="BC37" s="32"/>
      <c r="BD37" s="32"/>
      <c r="BE37" s="32"/>
    </row>
    <row r="38" spans="1:57" s="7" customFormat="1" ht="36.75" customHeight="1" thickBot="1">
      <c r="A38" s="357" t="s">
        <v>567</v>
      </c>
      <c r="B38" s="358">
        <v>170474.66</v>
      </c>
      <c r="C38" s="359">
        <v>234668.54</v>
      </c>
      <c r="D38" s="359">
        <v>16446.64</v>
      </c>
      <c r="E38" s="359">
        <v>353700.2</v>
      </c>
      <c r="F38" s="360">
        <f>B38+C38+D38-E38</f>
        <v>67889.64000000001</v>
      </c>
      <c r="G38" s="361"/>
      <c r="H38" s="362"/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3"/>
      <c r="V38" s="363"/>
      <c r="W38" s="363"/>
      <c r="X38" s="363"/>
      <c r="Y38" s="363"/>
      <c r="Z38" s="363"/>
      <c r="AA38" s="363"/>
      <c r="AB38" s="363"/>
      <c r="AC38" s="363"/>
      <c r="AD38" s="363"/>
      <c r="AE38" s="363"/>
      <c r="AF38" s="363"/>
      <c r="AG38" s="363"/>
      <c r="AH38" s="363"/>
      <c r="AI38" s="363"/>
      <c r="AJ38" s="363"/>
      <c r="AK38" s="363"/>
      <c r="AL38" s="363"/>
      <c r="AM38" s="363"/>
      <c r="AN38" s="363"/>
      <c r="AO38" s="363"/>
      <c r="AP38" s="363"/>
      <c r="AQ38" s="363"/>
      <c r="AR38" s="363"/>
      <c r="AS38" s="363"/>
      <c r="AT38" s="363"/>
      <c r="AU38" s="363"/>
      <c r="AV38" s="363"/>
      <c r="AW38" s="363"/>
      <c r="AX38" s="363"/>
      <c r="AY38" s="363"/>
      <c r="AZ38" s="352"/>
      <c r="BA38" s="352"/>
      <c r="BB38" s="352"/>
      <c r="BC38" s="352"/>
      <c r="BD38" s="352"/>
      <c r="BE38" s="352"/>
    </row>
    <row r="39" spans="1:57" ht="60" customHeight="1" thickBot="1">
      <c r="A39" s="67" t="s">
        <v>359</v>
      </c>
      <c r="B39" s="354">
        <v>0</v>
      </c>
      <c r="C39" s="355">
        <v>0</v>
      </c>
      <c r="D39" s="355">
        <v>0</v>
      </c>
      <c r="E39" s="355">
        <v>0</v>
      </c>
      <c r="F39" s="356">
        <v>0</v>
      </c>
      <c r="G39" s="63"/>
      <c r="H39" s="158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32"/>
      <c r="BA39" s="32"/>
      <c r="BB39" s="32"/>
      <c r="BC39" s="32"/>
      <c r="BD39" s="32"/>
      <c r="BE39" s="32"/>
    </row>
    <row r="40" spans="1:57" ht="27.75" customHeight="1" thickBot="1">
      <c r="A40" s="67" t="s">
        <v>193</v>
      </c>
      <c r="B40" s="354">
        <v>0</v>
      </c>
      <c r="C40" s="355">
        <v>0</v>
      </c>
      <c r="D40" s="355">
        <v>0</v>
      </c>
      <c r="E40" s="355">
        <v>0</v>
      </c>
      <c r="F40" s="356">
        <v>0</v>
      </c>
      <c r="G40" s="63"/>
      <c r="H40" s="158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32"/>
      <c r="BA40" s="32"/>
      <c r="BB40" s="32"/>
      <c r="BC40" s="32"/>
      <c r="BD40" s="32"/>
      <c r="BE40" s="32"/>
    </row>
    <row r="41" spans="1:57" ht="36.75" customHeight="1" thickBot="1">
      <c r="A41" s="67" t="s">
        <v>420</v>
      </c>
      <c r="B41" s="354">
        <v>0</v>
      </c>
      <c r="C41" s="355">
        <v>0</v>
      </c>
      <c r="D41" s="355">
        <v>0</v>
      </c>
      <c r="E41" s="355">
        <v>0</v>
      </c>
      <c r="F41" s="356">
        <v>0</v>
      </c>
      <c r="G41" s="63"/>
      <c r="H41" s="158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32"/>
      <c r="BA41" s="32"/>
      <c r="BB41" s="32"/>
      <c r="BC41" s="32"/>
      <c r="BD41" s="32"/>
      <c r="BE41" s="26"/>
    </row>
    <row r="42" spans="1:57" ht="36.75" customHeight="1" thickBot="1">
      <c r="A42" s="67" t="s">
        <v>421</v>
      </c>
      <c r="B42" s="354">
        <v>0</v>
      </c>
      <c r="C42" s="355">
        <v>0</v>
      </c>
      <c r="D42" s="355">
        <v>0</v>
      </c>
      <c r="E42" s="355">
        <v>0</v>
      </c>
      <c r="F42" s="356">
        <v>0</v>
      </c>
      <c r="G42" s="63"/>
      <c r="H42" s="158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32"/>
      <c r="BA42" s="32"/>
      <c r="BB42" s="32"/>
      <c r="BC42" s="32"/>
      <c r="BD42" s="32"/>
      <c r="BE42" s="26"/>
    </row>
    <row r="43" spans="1:57" ht="36.75" customHeight="1" thickBot="1">
      <c r="A43" s="67" t="s">
        <v>422</v>
      </c>
      <c r="B43" s="354">
        <v>0</v>
      </c>
      <c r="C43" s="355">
        <v>0</v>
      </c>
      <c r="D43" s="355">
        <v>0</v>
      </c>
      <c r="E43" s="355">
        <v>0</v>
      </c>
      <c r="F43" s="356">
        <v>0</v>
      </c>
      <c r="G43" s="63"/>
      <c r="H43" s="158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32"/>
      <c r="BA43" s="32"/>
      <c r="BB43" s="32"/>
      <c r="BC43" s="32"/>
      <c r="BD43" s="32"/>
      <c r="BE43" s="26"/>
    </row>
    <row r="44" spans="1:57" ht="36.75" customHeight="1" thickBot="1">
      <c r="A44" s="67" t="s">
        <v>423</v>
      </c>
      <c r="B44" s="354">
        <v>0</v>
      </c>
      <c r="C44" s="355">
        <v>0</v>
      </c>
      <c r="D44" s="355">
        <v>0</v>
      </c>
      <c r="E44" s="355">
        <v>0</v>
      </c>
      <c r="F44" s="356">
        <v>0</v>
      </c>
      <c r="G44" s="63"/>
      <c r="H44" s="158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32"/>
      <c r="BA44" s="32"/>
      <c r="BB44" s="32"/>
      <c r="BC44" s="32"/>
      <c r="BD44" s="32"/>
      <c r="BE44" s="26"/>
    </row>
    <row r="45" spans="1:57" ht="30" customHeight="1" thickBot="1">
      <c r="A45" s="67" t="s">
        <v>568</v>
      </c>
      <c r="B45" s="354">
        <v>0</v>
      </c>
      <c r="C45" s="355">
        <v>0</v>
      </c>
      <c r="D45" s="355">
        <v>0</v>
      </c>
      <c r="E45" s="355">
        <v>0</v>
      </c>
      <c r="F45" s="356">
        <v>0</v>
      </c>
      <c r="G45" s="63"/>
      <c r="H45" s="158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32"/>
      <c r="BA45" s="32"/>
      <c r="BB45" s="32"/>
      <c r="BC45" s="32"/>
      <c r="BD45" s="32"/>
      <c r="BE45" s="26"/>
    </row>
    <row r="46" spans="1:55" ht="27" customHeight="1" thickBot="1">
      <c r="A46" s="69" t="s">
        <v>569</v>
      </c>
      <c r="B46" s="354">
        <v>0</v>
      </c>
      <c r="C46" s="355">
        <v>0</v>
      </c>
      <c r="D46" s="355">
        <v>0</v>
      </c>
      <c r="E46" s="355">
        <v>0</v>
      </c>
      <c r="F46" s="356">
        <v>0</v>
      </c>
      <c r="G46" s="63"/>
      <c r="H46" s="158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</row>
    <row r="47" spans="1:55" ht="36.75" customHeight="1" thickBot="1">
      <c r="A47" s="70" t="s">
        <v>570</v>
      </c>
      <c r="B47" s="354">
        <v>0</v>
      </c>
      <c r="C47" s="355">
        <v>0</v>
      </c>
      <c r="D47" s="355">
        <v>0</v>
      </c>
      <c r="E47" s="355">
        <v>0</v>
      </c>
      <c r="F47" s="356">
        <v>0</v>
      </c>
      <c r="G47" s="63"/>
      <c r="H47" s="158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</row>
    <row r="48" spans="1:55" ht="36.75" customHeight="1" thickBot="1">
      <c r="A48" s="71" t="s">
        <v>563</v>
      </c>
      <c r="B48" s="354">
        <v>0</v>
      </c>
      <c r="C48" s="355">
        <v>0</v>
      </c>
      <c r="D48" s="355">
        <v>0</v>
      </c>
      <c r="E48" s="355">
        <v>0</v>
      </c>
      <c r="F48" s="356">
        <v>0</v>
      </c>
      <c r="G48" s="63"/>
      <c r="H48" s="158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</row>
    <row r="49" spans="1:55" ht="28.5" customHeight="1" thickBot="1">
      <c r="A49" s="72" t="s">
        <v>619</v>
      </c>
      <c r="B49" s="354">
        <v>0</v>
      </c>
      <c r="C49" s="355">
        <v>0</v>
      </c>
      <c r="D49" s="355">
        <v>0</v>
      </c>
      <c r="E49" s="355">
        <v>0</v>
      </c>
      <c r="F49" s="356">
        <v>0</v>
      </c>
      <c r="G49" s="63"/>
      <c r="H49" s="158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</row>
    <row r="50" spans="1:55" ht="36.75" customHeight="1">
      <c r="A50" s="73" t="s">
        <v>620</v>
      </c>
      <c r="B50" s="354">
        <v>0</v>
      </c>
      <c r="C50" s="355">
        <v>0</v>
      </c>
      <c r="D50" s="355">
        <v>0</v>
      </c>
      <c r="E50" s="355">
        <v>0</v>
      </c>
      <c r="F50" s="356">
        <v>0</v>
      </c>
      <c r="G50" s="63"/>
      <c r="H50" s="158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</row>
    <row r="51" spans="1:55" s="7" customFormat="1" ht="36.75" customHeight="1" thickBot="1">
      <c r="A51" s="365" t="s">
        <v>267</v>
      </c>
      <c r="B51" s="366">
        <f>SUM(B26:B50)</f>
        <v>633009.1</v>
      </c>
      <c r="C51" s="366">
        <f>SUM(C26:C50)</f>
        <v>3231427.2</v>
      </c>
      <c r="D51" s="366">
        <f>SUM(D26:D50)</f>
        <v>16446.64</v>
      </c>
      <c r="E51" s="366">
        <f>SUM(E26:E50)</f>
        <v>2968971.7800000003</v>
      </c>
      <c r="F51" s="367">
        <f>B51+C51+D51-E51</f>
        <v>911911.1600000001</v>
      </c>
      <c r="G51" s="361"/>
      <c r="H51" s="362"/>
      <c r="I51" s="363"/>
      <c r="J51" s="363"/>
      <c r="K51" s="363"/>
      <c r="L51" s="363"/>
      <c r="M51" s="363"/>
      <c r="N51" s="363"/>
      <c r="O51" s="363"/>
      <c r="P51" s="363"/>
      <c r="Q51" s="363"/>
      <c r="R51" s="363"/>
      <c r="S51" s="363"/>
      <c r="T51" s="363"/>
      <c r="U51" s="363"/>
      <c r="V51" s="363"/>
      <c r="W51" s="363"/>
      <c r="X51" s="363"/>
      <c r="Y51" s="363"/>
      <c r="Z51" s="363"/>
      <c r="AA51" s="363"/>
      <c r="AB51" s="363"/>
      <c r="AC51" s="363"/>
      <c r="AD51" s="363"/>
      <c r="AE51" s="363"/>
      <c r="AF51" s="363"/>
      <c r="AG51" s="363"/>
      <c r="AH51" s="363"/>
      <c r="AI51" s="363"/>
      <c r="AJ51" s="363"/>
      <c r="AK51" s="363"/>
      <c r="AL51" s="363"/>
      <c r="AM51" s="363"/>
      <c r="AN51" s="363"/>
      <c r="AO51" s="363"/>
      <c r="AP51" s="363"/>
      <c r="AQ51" s="363"/>
      <c r="AR51" s="363"/>
      <c r="AS51" s="363"/>
      <c r="AT51" s="363"/>
      <c r="AU51" s="363"/>
      <c r="AV51" s="363"/>
      <c r="AW51" s="363"/>
      <c r="AX51" s="363"/>
      <c r="AY51" s="363"/>
      <c r="AZ51" s="352"/>
      <c r="BA51" s="352"/>
      <c r="BB51" s="352"/>
      <c r="BC51" s="352"/>
    </row>
    <row r="52" spans="1:55" ht="11.25">
      <c r="A52" s="6" t="s">
        <v>648</v>
      </c>
      <c r="B52" s="74"/>
      <c r="C52" s="74"/>
      <c r="D52" s="74"/>
      <c r="E52" s="75"/>
      <c r="F52" s="63"/>
      <c r="G52" s="63"/>
      <c r="H52" s="158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32"/>
      <c r="BA52" s="32"/>
      <c r="BB52" s="32"/>
      <c r="BC52" s="32"/>
    </row>
    <row r="53" spans="1:55" ht="11.25">
      <c r="A53" s="6"/>
      <c r="B53" s="74"/>
      <c r="C53" s="74"/>
      <c r="D53" s="74"/>
      <c r="E53" s="75"/>
      <c r="F53" s="63"/>
      <c r="G53" s="63"/>
      <c r="H53" s="158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32"/>
      <c r="BA53" s="32"/>
      <c r="BB53" s="32"/>
      <c r="BC53" s="32"/>
    </row>
    <row r="54" spans="1:55" ht="27" customHeight="1">
      <c r="A54" s="696" t="s">
        <v>492</v>
      </c>
      <c r="B54" s="696"/>
      <c r="C54" s="696"/>
      <c r="D54" s="696"/>
      <c r="E54" s="696"/>
      <c r="F54" s="696"/>
      <c r="G54" s="696"/>
      <c r="H54" s="696"/>
      <c r="I54" s="696"/>
      <c r="J54" s="696"/>
      <c r="K54" s="696"/>
      <c r="L54" s="696"/>
      <c r="M54" s="696"/>
      <c r="N54" s="696"/>
      <c r="O54" s="696"/>
      <c r="P54" s="696"/>
      <c r="Q54" s="696"/>
      <c r="R54" s="696"/>
      <c r="S54" s="696"/>
      <c r="T54" s="69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32"/>
      <c r="BA54" s="32"/>
      <c r="BB54" s="32"/>
      <c r="BC54" s="32"/>
    </row>
    <row r="55" spans="1:55" ht="30.75" customHeight="1">
      <c r="A55" s="696" t="s">
        <v>564</v>
      </c>
      <c r="B55" s="696"/>
      <c r="C55" s="696"/>
      <c r="D55" s="696"/>
      <c r="E55" s="696"/>
      <c r="F55" s="696"/>
      <c r="G55" s="696"/>
      <c r="H55" s="696"/>
      <c r="I55" s="696"/>
      <c r="J55" s="696"/>
      <c r="K55" s="696"/>
      <c r="L55" s="696"/>
      <c r="M55" s="696"/>
      <c r="N55" s="696"/>
      <c r="O55" s="696"/>
      <c r="P55" s="696"/>
      <c r="Q55" s="696"/>
      <c r="R55" s="696"/>
      <c r="S55" s="696"/>
      <c r="T55" s="69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32"/>
      <c r="BA55" s="32"/>
      <c r="BB55" s="32"/>
      <c r="BC55" s="32"/>
    </row>
    <row r="56" spans="1:55" ht="11.25">
      <c r="A56" s="6"/>
      <c r="B56" s="74"/>
      <c r="C56" s="74"/>
      <c r="D56" s="74"/>
      <c r="E56" s="75"/>
      <c r="F56" s="63"/>
      <c r="G56" s="63"/>
      <c r="H56" s="158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32"/>
      <c r="BA56" s="32"/>
      <c r="BB56" s="32"/>
      <c r="BC56" s="32"/>
    </row>
    <row r="57" spans="1:55" ht="11.25">
      <c r="A57" s="6"/>
      <c r="B57" s="74"/>
      <c r="C57" s="74"/>
      <c r="D57" s="74"/>
      <c r="E57" s="75"/>
      <c r="F57" s="63"/>
      <c r="G57" s="63"/>
      <c r="H57" s="158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32"/>
      <c r="BA57" s="32"/>
      <c r="BB57" s="32"/>
      <c r="BC57" s="32"/>
    </row>
    <row r="58" spans="1:53" ht="11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0"/>
      <c r="Q58" s="13"/>
      <c r="R58" s="13"/>
      <c r="S58" s="13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</row>
    <row r="59" spans="1:53" ht="11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32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</row>
    <row r="60" ht="11.25"/>
    <row r="61" spans="1:54" ht="12" thickBot="1">
      <c r="A61" s="76" t="s">
        <v>636</v>
      </c>
      <c r="B61" s="76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13"/>
      <c r="O61" s="13"/>
      <c r="P61" s="13"/>
      <c r="Q61" s="13"/>
      <c r="R61" s="13"/>
      <c r="S61" s="13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</row>
    <row r="62" spans="1:58" ht="15" customHeight="1" thickBot="1">
      <c r="A62" s="666" t="s">
        <v>508</v>
      </c>
      <c r="B62" s="667"/>
      <c r="C62" s="667"/>
      <c r="D62" s="667"/>
      <c r="E62" s="667"/>
      <c r="F62" s="667"/>
      <c r="G62" s="667"/>
      <c r="H62" s="667"/>
      <c r="I62" s="667"/>
      <c r="J62" s="667"/>
      <c r="K62" s="667"/>
      <c r="L62" s="519"/>
      <c r="M62" s="667" t="s">
        <v>637</v>
      </c>
      <c r="N62" s="667" t="s">
        <v>751</v>
      </c>
      <c r="O62" s="667"/>
      <c r="P62" s="667"/>
      <c r="Q62" s="667"/>
      <c r="R62" s="667"/>
      <c r="S62" s="667"/>
      <c r="T62" s="667"/>
      <c r="U62" s="667"/>
      <c r="V62" s="667"/>
      <c r="W62" s="667"/>
      <c r="X62" s="667"/>
      <c r="Y62" s="520"/>
      <c r="Z62" s="659" t="s">
        <v>275</v>
      </c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32"/>
      <c r="BD62" s="32"/>
      <c r="BE62" s="26"/>
      <c r="BF62" s="26"/>
    </row>
    <row r="63" spans="1:58" ht="57" thickBot="1">
      <c r="A63" s="521" t="s">
        <v>638</v>
      </c>
      <c r="B63" s="522" t="s">
        <v>639</v>
      </c>
      <c r="C63" s="522" t="s">
        <v>640</v>
      </c>
      <c r="D63" s="522" t="s">
        <v>641</v>
      </c>
      <c r="E63" s="522" t="s">
        <v>642</v>
      </c>
      <c r="F63" s="522" t="s">
        <v>643</v>
      </c>
      <c r="G63" s="522" t="s">
        <v>644</v>
      </c>
      <c r="H63" s="522" t="s">
        <v>645</v>
      </c>
      <c r="I63" s="522" t="s">
        <v>646</v>
      </c>
      <c r="J63" s="522" t="s">
        <v>567</v>
      </c>
      <c r="K63" s="523" t="s">
        <v>311</v>
      </c>
      <c r="L63" s="23" t="s">
        <v>568</v>
      </c>
      <c r="M63" s="668"/>
      <c r="N63" s="522" t="s">
        <v>638</v>
      </c>
      <c r="O63" s="522" t="s">
        <v>639</v>
      </c>
      <c r="P63" s="522" t="s">
        <v>640</v>
      </c>
      <c r="Q63" s="522" t="s">
        <v>641</v>
      </c>
      <c r="R63" s="522" t="s">
        <v>642</v>
      </c>
      <c r="S63" s="522" t="s">
        <v>643</v>
      </c>
      <c r="T63" s="522" t="s">
        <v>644</v>
      </c>
      <c r="U63" s="522" t="s">
        <v>645</v>
      </c>
      <c r="V63" s="522" t="s">
        <v>646</v>
      </c>
      <c r="W63" s="522" t="s">
        <v>567</v>
      </c>
      <c r="X63" s="523" t="s">
        <v>311</v>
      </c>
      <c r="Y63" s="524" t="s">
        <v>568</v>
      </c>
      <c r="Z63" s="660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32"/>
      <c r="BD63" s="32"/>
      <c r="BE63" s="26"/>
      <c r="BF63" s="26"/>
    </row>
    <row r="64" spans="1:56" ht="23.25" customHeight="1" thickBot="1">
      <c r="A64" s="525" t="s">
        <v>261</v>
      </c>
      <c r="B64" s="526" t="s">
        <v>262</v>
      </c>
      <c r="C64" s="526" t="s">
        <v>250</v>
      </c>
      <c r="D64" s="526" t="s">
        <v>251</v>
      </c>
      <c r="E64" s="526" t="s">
        <v>252</v>
      </c>
      <c r="F64" s="526" t="s">
        <v>263</v>
      </c>
      <c r="G64" s="526" t="s">
        <v>253</v>
      </c>
      <c r="H64" s="526" t="s">
        <v>254</v>
      </c>
      <c r="I64" s="526" t="s">
        <v>255</v>
      </c>
      <c r="J64" s="526" t="s">
        <v>256</v>
      </c>
      <c r="K64" s="526" t="s">
        <v>257</v>
      </c>
      <c r="L64" s="23" t="s">
        <v>264</v>
      </c>
      <c r="M64" s="526" t="s">
        <v>265</v>
      </c>
      <c r="N64" s="526" t="s">
        <v>258</v>
      </c>
      <c r="O64" s="526" t="s">
        <v>259</v>
      </c>
      <c r="P64" s="526" t="s">
        <v>269</v>
      </c>
      <c r="Q64" s="526" t="s">
        <v>271</v>
      </c>
      <c r="R64" s="526" t="s">
        <v>270</v>
      </c>
      <c r="S64" s="526" t="s">
        <v>272</v>
      </c>
      <c r="T64" s="526" t="s">
        <v>750</v>
      </c>
      <c r="U64" s="526" t="s">
        <v>325</v>
      </c>
      <c r="V64" s="526" t="s">
        <v>326</v>
      </c>
      <c r="W64" s="526" t="s">
        <v>188</v>
      </c>
      <c r="X64" s="526" t="s">
        <v>189</v>
      </c>
      <c r="Y64" s="23" t="s">
        <v>426</v>
      </c>
      <c r="Z64" s="527" t="s">
        <v>380</v>
      </c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32"/>
      <c r="BD64" s="32"/>
    </row>
    <row r="65" spans="1:56" s="8" customFormat="1" ht="13.5" thickBot="1">
      <c r="A65" s="528">
        <v>6</v>
      </c>
      <c r="B65" s="529">
        <v>1</v>
      </c>
      <c r="C65" s="529">
        <v>7</v>
      </c>
      <c r="D65" s="529">
        <v>0</v>
      </c>
      <c r="E65" s="529">
        <v>2</v>
      </c>
      <c r="F65" s="529">
        <v>0</v>
      </c>
      <c r="G65" s="529">
        <v>1</v>
      </c>
      <c r="H65" s="529">
        <v>0</v>
      </c>
      <c r="I65" s="529">
        <v>1</v>
      </c>
      <c r="J65" s="529">
        <v>3</v>
      </c>
      <c r="K65" s="530">
        <v>0</v>
      </c>
      <c r="L65" s="477">
        <v>0</v>
      </c>
      <c r="M65" s="531">
        <f>SUM(A65:L65)</f>
        <v>21</v>
      </c>
      <c r="N65" s="532">
        <v>274337.37</v>
      </c>
      <c r="O65" s="532">
        <v>5168.6</v>
      </c>
      <c r="P65" s="532">
        <v>15749.4</v>
      </c>
      <c r="Q65" s="532">
        <v>0</v>
      </c>
      <c r="R65" s="532">
        <v>173281.85</v>
      </c>
      <c r="S65" s="532">
        <v>0</v>
      </c>
      <c r="T65" s="532">
        <v>161571.75</v>
      </c>
      <c r="U65" s="533">
        <v>0</v>
      </c>
      <c r="V65" s="533">
        <v>7282.1</v>
      </c>
      <c r="W65" s="534">
        <v>78080.89</v>
      </c>
      <c r="X65" s="535">
        <v>0</v>
      </c>
      <c r="Y65" s="536">
        <v>0</v>
      </c>
      <c r="Z65" s="537">
        <f>SUM(N65:Y65)</f>
        <v>715471.96</v>
      </c>
      <c r="AA65" s="347"/>
      <c r="AB65" s="352"/>
      <c r="AC65" s="352"/>
      <c r="AD65" s="352"/>
      <c r="AE65" s="352"/>
      <c r="AF65" s="352"/>
      <c r="AG65" s="352"/>
      <c r="AH65" s="352"/>
      <c r="AI65" s="352"/>
      <c r="AJ65" s="352"/>
      <c r="AK65" s="352"/>
      <c r="AL65" s="352"/>
      <c r="AM65" s="352"/>
      <c r="AN65" s="352"/>
      <c r="AO65" s="352"/>
      <c r="AP65" s="352"/>
      <c r="AQ65" s="352"/>
      <c r="AR65" s="352"/>
      <c r="AS65" s="352"/>
      <c r="AT65" s="352"/>
      <c r="AU65" s="352"/>
      <c r="AV65" s="352"/>
      <c r="AW65" s="352"/>
      <c r="AX65" s="352"/>
      <c r="AY65" s="352"/>
      <c r="AZ65" s="352"/>
      <c r="BA65" s="352"/>
      <c r="BB65" s="352"/>
      <c r="BC65" s="352"/>
      <c r="BD65" s="352"/>
    </row>
    <row r="66" spans="1:52" ht="11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</row>
    <row r="67" spans="1:52" ht="11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</row>
    <row r="68" spans="1:52" ht="36.75" customHeight="1">
      <c r="A68" s="661" t="s">
        <v>647</v>
      </c>
      <c r="B68" s="661"/>
      <c r="C68" s="661"/>
      <c r="D68" s="661"/>
      <c r="E68" s="661"/>
      <c r="F68" s="661"/>
      <c r="G68" s="13"/>
      <c r="H68" s="13"/>
      <c r="I68" s="13"/>
      <c r="J68" s="13"/>
      <c r="K68" s="13"/>
      <c r="L68" s="13"/>
      <c r="M68" s="13"/>
      <c r="N68" s="13"/>
      <c r="O68" s="13"/>
      <c r="P68" s="10"/>
      <c r="Q68" s="13"/>
      <c r="R68" s="13"/>
      <c r="S68" s="13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</row>
    <row r="69" spans="1:52" ht="11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32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</row>
    <row r="70" spans="1:7" s="179" customFormat="1" ht="29.25" customHeight="1">
      <c r="A70" s="662" t="s">
        <v>507</v>
      </c>
      <c r="B70" s="663" t="s">
        <v>503</v>
      </c>
      <c r="C70" s="662"/>
      <c r="D70" s="662"/>
      <c r="E70" s="664" t="s">
        <v>751</v>
      </c>
      <c r="F70" s="665"/>
      <c r="G70" s="665"/>
    </row>
    <row r="71" spans="1:7" s="179" customFormat="1" ht="29.25" customHeight="1">
      <c r="A71" s="662"/>
      <c r="B71" s="457" t="s">
        <v>131</v>
      </c>
      <c r="C71" s="457" t="s">
        <v>132</v>
      </c>
      <c r="D71" s="457" t="s">
        <v>260</v>
      </c>
      <c r="E71" s="457" t="s">
        <v>131</v>
      </c>
      <c r="F71" s="457" t="s">
        <v>132</v>
      </c>
      <c r="G71" s="457" t="s">
        <v>260</v>
      </c>
    </row>
    <row r="72" spans="1:7" s="179" customFormat="1" ht="11.25">
      <c r="A72" s="458" t="s">
        <v>288</v>
      </c>
      <c r="B72" s="459" t="s">
        <v>261</v>
      </c>
      <c r="C72" s="459" t="s">
        <v>262</v>
      </c>
      <c r="D72" s="459" t="s">
        <v>250</v>
      </c>
      <c r="E72" s="459" t="s">
        <v>251</v>
      </c>
      <c r="F72" s="459" t="s">
        <v>252</v>
      </c>
      <c r="G72" s="459" t="s">
        <v>263</v>
      </c>
    </row>
    <row r="73" spans="1:13" s="179" customFormat="1" ht="33.75">
      <c r="A73" s="460" t="s">
        <v>567</v>
      </c>
      <c r="B73" s="461">
        <v>6</v>
      </c>
      <c r="C73" s="461">
        <v>3</v>
      </c>
      <c r="D73" s="461">
        <v>7</v>
      </c>
      <c r="E73" s="462">
        <v>353700.2</v>
      </c>
      <c r="F73" s="462">
        <v>78080.89</v>
      </c>
      <c r="G73" s="462">
        <f>E73+F73</f>
        <v>431781.09</v>
      </c>
      <c r="J73" s="368"/>
      <c r="K73" s="369"/>
      <c r="L73" s="369"/>
      <c r="M73" s="369"/>
    </row>
    <row r="74" spans="1:10" s="179" customFormat="1" ht="27" customHeight="1" thickBot="1">
      <c r="A74" s="463" t="s">
        <v>311</v>
      </c>
      <c r="B74" s="461">
        <v>6</v>
      </c>
      <c r="C74" s="461">
        <v>0</v>
      </c>
      <c r="D74" s="461">
        <v>6</v>
      </c>
      <c r="E74" s="462">
        <v>2615271.58</v>
      </c>
      <c r="F74" s="462">
        <v>0</v>
      </c>
      <c r="G74" s="462">
        <f>E74+F74</f>
        <v>2615271.58</v>
      </c>
      <c r="J74" s="368"/>
    </row>
    <row r="75" spans="1:10" s="179" customFormat="1" ht="27" customHeight="1" thickBot="1">
      <c r="A75" s="23" t="s">
        <v>568</v>
      </c>
      <c r="B75" s="461">
        <v>0</v>
      </c>
      <c r="C75" s="461">
        <v>0</v>
      </c>
      <c r="D75" s="461">
        <v>0</v>
      </c>
      <c r="E75" s="462">
        <v>0</v>
      </c>
      <c r="F75" s="462">
        <v>0</v>
      </c>
      <c r="G75" s="462">
        <v>0</v>
      </c>
      <c r="J75" s="368"/>
    </row>
    <row r="76" spans="1:17" s="179" customFormat="1" ht="12.75">
      <c r="A76" s="464" t="s">
        <v>267</v>
      </c>
      <c r="B76" s="538">
        <f>B73+B74</f>
        <v>12</v>
      </c>
      <c r="C76" s="538">
        <f>C73+C74</f>
        <v>3</v>
      </c>
      <c r="D76" s="538">
        <f>D73+D74</f>
        <v>13</v>
      </c>
      <c r="E76" s="465">
        <f>E73+E74</f>
        <v>2968971.7800000003</v>
      </c>
      <c r="F76" s="465">
        <f>F73+F74</f>
        <v>78080.89</v>
      </c>
      <c r="G76" s="462">
        <f>E76+F76</f>
        <v>3047052.6700000004</v>
      </c>
      <c r="J76" s="368"/>
      <c r="Q76" s="211"/>
    </row>
    <row r="77" spans="1:17" s="179" customFormat="1" ht="12.75">
      <c r="A77" s="368"/>
      <c r="B77" s="539"/>
      <c r="C77" s="539"/>
      <c r="D77" s="539"/>
      <c r="J77" s="368"/>
      <c r="Q77" s="213"/>
    </row>
    <row r="78" spans="1:10" s="179" customFormat="1" ht="11.25">
      <c r="A78" s="368"/>
      <c r="B78" s="539"/>
      <c r="C78" s="539"/>
      <c r="D78" s="539"/>
      <c r="J78" s="368"/>
    </row>
    <row r="79" spans="1:8" s="504" customFormat="1" ht="13.5" customHeight="1">
      <c r="A79" s="693"/>
      <c r="B79" s="693"/>
      <c r="C79" s="693"/>
      <c r="D79" s="693"/>
      <c r="E79" s="693"/>
      <c r="F79" s="693"/>
      <c r="G79" s="693"/>
      <c r="H79" s="693"/>
    </row>
    <row r="80" spans="1:8" s="504" customFormat="1" ht="33.75" customHeight="1">
      <c r="A80" s="694"/>
      <c r="B80" s="694"/>
      <c r="C80" s="694"/>
      <c r="D80" s="694"/>
      <c r="E80" s="694"/>
      <c r="F80" s="694"/>
      <c r="G80" s="694"/>
      <c r="H80" s="694"/>
    </row>
    <row r="81" spans="1:8" s="504" customFormat="1" ht="29.25" customHeight="1">
      <c r="A81" s="695"/>
      <c r="B81" s="695"/>
      <c r="C81" s="695"/>
      <c r="D81" s="695"/>
      <c r="E81" s="695"/>
      <c r="F81" s="695"/>
      <c r="G81" s="695"/>
      <c r="H81" s="695"/>
    </row>
    <row r="82" s="179" customFormat="1" ht="11.25"/>
    <row r="83" s="179" customFormat="1" ht="11.25"/>
    <row r="84" s="179" customFormat="1" ht="11.25"/>
    <row r="85" s="179" customFormat="1" ht="11.25"/>
    <row r="86" s="179" customFormat="1" ht="11.25"/>
    <row r="87" s="179" customFormat="1" ht="11.25"/>
    <row r="88" s="179" customFormat="1" ht="11.25"/>
    <row r="89" s="179" customFormat="1" ht="11.25"/>
    <row r="90" s="179" customFormat="1" ht="11.25"/>
    <row r="91" s="179" customFormat="1" ht="11.25"/>
    <row r="92" s="179" customFormat="1" ht="11.25"/>
    <row r="93" s="179" customFormat="1" ht="11.25"/>
    <row r="94" s="179" customFormat="1" ht="11.25"/>
    <row r="95" s="179" customFormat="1" ht="11.25"/>
    <row r="96" s="179" customFormat="1" ht="11.25"/>
    <row r="97" s="179" customFormat="1" ht="11.25"/>
    <row r="98" s="179" customFormat="1" ht="11.25"/>
    <row r="99" s="179" customFormat="1" ht="15" customHeight="1"/>
    <row r="100" s="179" customFormat="1" ht="15" customHeight="1"/>
    <row r="101" s="179" customFormat="1" ht="15" customHeight="1"/>
    <row r="102" s="179" customFormat="1" ht="15" customHeight="1"/>
    <row r="103" s="179" customFormat="1" ht="15" customHeight="1"/>
    <row r="104" s="179" customFormat="1" ht="15" customHeight="1"/>
    <row r="105" s="179" customFormat="1" ht="15" customHeight="1"/>
    <row r="106" s="179" customFormat="1" ht="15" customHeight="1"/>
    <row r="107" s="179" customFormat="1" ht="15" customHeight="1"/>
    <row r="108" s="179" customFormat="1" ht="15" customHeight="1"/>
    <row r="109" s="179" customFormat="1" ht="15" customHeight="1"/>
    <row r="110" s="179" customFormat="1" ht="15" customHeight="1"/>
    <row r="111" s="179" customFormat="1" ht="15" customHeight="1"/>
    <row r="112" s="179" customFormat="1" ht="15" customHeight="1"/>
    <row r="113" s="179" customFormat="1" ht="15" customHeight="1"/>
    <row r="114" s="179" customFormat="1" ht="15" customHeight="1"/>
    <row r="115" s="179" customFormat="1" ht="15" customHeight="1"/>
    <row r="116" s="179" customFormat="1" ht="15" customHeight="1"/>
    <row r="117" s="179" customFormat="1" ht="15" customHeight="1"/>
    <row r="118" s="179" customFormat="1" ht="15" customHeight="1"/>
    <row r="119" s="179" customFormat="1" ht="15" customHeight="1"/>
    <row r="120" s="179" customFormat="1" ht="15" customHeight="1"/>
    <row r="121" s="179" customFormat="1" ht="15" customHeight="1"/>
    <row r="122" s="179" customFormat="1" ht="15" customHeight="1"/>
    <row r="123" s="179" customFormat="1" ht="15" customHeight="1"/>
    <row r="124" s="179" customFormat="1" ht="15" customHeight="1"/>
  </sheetData>
  <sheetProtection/>
  <mergeCells count="64">
    <mergeCell ref="A79:H79"/>
    <mergeCell ref="A80:H80"/>
    <mergeCell ref="A81:H81"/>
    <mergeCell ref="A54:T54"/>
    <mergeCell ref="A55:T55"/>
    <mergeCell ref="AD8:AD10"/>
    <mergeCell ref="J17:J18"/>
    <mergeCell ref="AD16:AD18"/>
    <mergeCell ref="P17:P18"/>
    <mergeCell ref="K17:L17"/>
    <mergeCell ref="M17:M18"/>
    <mergeCell ref="H17:H18"/>
    <mergeCell ref="AA17:AB17"/>
    <mergeCell ref="AC17:AC18"/>
    <mergeCell ref="Q17:S17"/>
    <mergeCell ref="T17:V17"/>
    <mergeCell ref="W17:W18"/>
    <mergeCell ref="X17:X18"/>
    <mergeCell ref="Y17:Y18"/>
    <mergeCell ref="I17:I18"/>
    <mergeCell ref="Z17:Z18"/>
    <mergeCell ref="AA9:AB9"/>
    <mergeCell ref="AC9:AC10"/>
    <mergeCell ref="B9:B10"/>
    <mergeCell ref="N17:N18"/>
    <mergeCell ref="O17:O18"/>
    <mergeCell ref="C17:C18"/>
    <mergeCell ref="D17:D18"/>
    <mergeCell ref="E17:E18"/>
    <mergeCell ref="F17:F18"/>
    <mergeCell ref="G17:G18"/>
    <mergeCell ref="J9:J10"/>
    <mergeCell ref="M9:M10"/>
    <mergeCell ref="N9:N10"/>
    <mergeCell ref="A3:M3"/>
    <mergeCell ref="A8:AC8"/>
    <mergeCell ref="K9:L9"/>
    <mergeCell ref="P9:P10"/>
    <mergeCell ref="Q9:S9"/>
    <mergeCell ref="T9:V9"/>
    <mergeCell ref="Z9:Z10"/>
    <mergeCell ref="F9:F10"/>
    <mergeCell ref="G9:G10"/>
    <mergeCell ref="A9:A10"/>
    <mergeCell ref="A16:AC16"/>
    <mergeCell ref="H9:H10"/>
    <mergeCell ref="Y9:Y10"/>
    <mergeCell ref="O9:O10"/>
    <mergeCell ref="W9:W10"/>
    <mergeCell ref="X9:X10"/>
    <mergeCell ref="I9:I10"/>
    <mergeCell ref="C9:C10"/>
    <mergeCell ref="D9:D10"/>
    <mergeCell ref="E9:E10"/>
    <mergeCell ref="A17:A18"/>
    <mergeCell ref="B17:B18"/>
    <mergeCell ref="A62:K62"/>
    <mergeCell ref="M62:M63"/>
    <mergeCell ref="N62:X62"/>
    <mergeCell ref="Z62:Z63"/>
    <mergeCell ref="A68:F68"/>
    <mergeCell ref="A70:A71"/>
    <mergeCell ref="B70:D70"/>
    <mergeCell ref="E70:G70"/>
  </mergeCells>
  <printOptions horizontalCentered="1"/>
  <pageMargins left="0" right="0" top="0" bottom="0" header="0.15748031496062992" footer="0.15748031496062992"/>
  <pageSetup horizontalDpi="600" verticalDpi="600" orientation="landscape" paperSize="9" scale="55" r:id="rId1"/>
  <headerFooter alignWithMargins="0">
    <oddFooter>&amp;CAnexa 2 pag. 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B42"/>
  <sheetViews>
    <sheetView zoomScalePageLayoutView="0" workbookViewId="0" topLeftCell="A22">
      <selection activeCell="E50" sqref="E50"/>
    </sheetView>
  </sheetViews>
  <sheetFormatPr defaultColWidth="9.140625" defaultRowHeight="12.75"/>
  <cols>
    <col min="1" max="1" width="12.57421875" style="2" customWidth="1"/>
    <col min="2" max="2" width="16.8515625" style="2" customWidth="1"/>
    <col min="3" max="4" width="17.28125" style="2" customWidth="1"/>
    <col min="5" max="6" width="13.00390625" style="2" customWidth="1"/>
    <col min="7" max="9" width="9.140625" style="2" customWidth="1"/>
    <col min="10" max="10" width="10.57421875" style="2" customWidth="1"/>
    <col min="11" max="12" width="9.140625" style="2" customWidth="1"/>
    <col min="13" max="13" width="6.7109375" style="2" customWidth="1"/>
    <col min="14" max="14" width="9.140625" style="2" customWidth="1"/>
    <col min="15" max="15" width="7.57421875" style="2" customWidth="1"/>
    <col min="16" max="17" width="11.00390625" style="2" customWidth="1"/>
    <col min="18" max="18" width="11.8515625" style="2" customWidth="1"/>
    <col min="19" max="19" width="7.57421875" style="2" customWidth="1"/>
    <col min="20" max="20" width="7.421875" style="2" customWidth="1"/>
    <col min="21" max="21" width="6.8515625" style="2" customWidth="1"/>
    <col min="22" max="22" width="9.57421875" style="2" customWidth="1"/>
    <col min="23" max="23" width="7.8515625" style="2" customWidth="1"/>
    <col min="24" max="24" width="9.140625" style="2" customWidth="1"/>
    <col min="25" max="25" width="7.8515625" style="2" customWidth="1"/>
    <col min="26" max="26" width="10.28125" style="2" customWidth="1"/>
    <col min="27" max="27" width="11.7109375" style="2" customWidth="1"/>
    <col min="28" max="28" width="11.00390625" style="2" customWidth="1"/>
    <col min="29" max="16384" width="9.140625" style="2" customWidth="1"/>
  </cols>
  <sheetData>
    <row r="1" ht="11.25">
      <c r="A1" s="6" t="s">
        <v>219</v>
      </c>
    </row>
    <row r="2" spans="1:5" ht="12" customHeight="1">
      <c r="A2" s="11" t="s">
        <v>136</v>
      </c>
      <c r="B2" s="6"/>
      <c r="C2" s="6"/>
      <c r="D2" s="6"/>
      <c r="E2" s="6"/>
    </row>
    <row r="3" spans="1:18" ht="12" customHeight="1">
      <c r="A3" s="601" t="s">
        <v>344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</row>
    <row r="4" spans="1:5" ht="12" customHeight="1">
      <c r="A4" s="6" t="s">
        <v>493</v>
      </c>
      <c r="B4" s="6"/>
      <c r="C4" s="6"/>
      <c r="D4" s="6"/>
      <c r="E4" s="6"/>
    </row>
    <row r="5" spans="1:12" ht="12" customHeight="1">
      <c r="A5" s="2" t="s">
        <v>361</v>
      </c>
      <c r="L5" s="9"/>
    </row>
    <row r="6" ht="12" customHeight="1">
      <c r="S6" s="80"/>
    </row>
    <row r="7" spans="1:19" ht="12" customHeight="1">
      <c r="A7" s="6" t="s">
        <v>345</v>
      </c>
      <c r="S7" s="478"/>
    </row>
    <row r="8" spans="1:28" ht="39" customHeight="1">
      <c r="A8" s="697" t="s">
        <v>686</v>
      </c>
      <c r="B8" s="697"/>
      <c r="C8" s="697"/>
      <c r="D8" s="697"/>
      <c r="E8" s="697"/>
      <c r="F8" s="697"/>
      <c r="G8" s="697"/>
      <c r="H8" s="697"/>
      <c r="I8" s="697"/>
      <c r="J8" s="697"/>
      <c r="K8" s="697"/>
      <c r="L8" s="697"/>
      <c r="M8" s="697"/>
      <c r="N8" s="697"/>
      <c r="O8" s="697"/>
      <c r="P8" s="697"/>
      <c r="Q8" s="697"/>
      <c r="R8" s="697" t="s">
        <v>677</v>
      </c>
      <c r="S8" s="697"/>
      <c r="T8" s="697" t="s">
        <v>678</v>
      </c>
      <c r="U8" s="697"/>
      <c r="V8" s="697" t="s">
        <v>679</v>
      </c>
      <c r="W8" s="697"/>
      <c r="X8" s="697" t="s">
        <v>424</v>
      </c>
      <c r="Y8" s="697" t="s">
        <v>425</v>
      </c>
      <c r="Z8" s="698" t="s">
        <v>104</v>
      </c>
      <c r="AA8" s="698"/>
      <c r="AB8" s="698" t="s">
        <v>706</v>
      </c>
    </row>
    <row r="9" spans="1:28" ht="33" customHeight="1">
      <c r="A9" s="697" t="s">
        <v>366</v>
      </c>
      <c r="B9" s="697" t="s">
        <v>367</v>
      </c>
      <c r="C9" s="697" t="s">
        <v>376</v>
      </c>
      <c r="D9" s="697" t="s">
        <v>368</v>
      </c>
      <c r="E9" s="697" t="s">
        <v>363</v>
      </c>
      <c r="F9" s="700" t="s">
        <v>704</v>
      </c>
      <c r="G9" s="700" t="s">
        <v>705</v>
      </c>
      <c r="H9" s="697" t="s">
        <v>360</v>
      </c>
      <c r="I9" s="697" t="s">
        <v>371</v>
      </c>
      <c r="J9" s="697" t="s">
        <v>372</v>
      </c>
      <c r="K9" s="697" t="s">
        <v>323</v>
      </c>
      <c r="L9" s="697" t="s">
        <v>373</v>
      </c>
      <c r="M9" s="697" t="s">
        <v>374</v>
      </c>
      <c r="N9" s="697" t="s">
        <v>375</v>
      </c>
      <c r="O9" s="697" t="s">
        <v>365</v>
      </c>
      <c r="P9" s="697" t="s">
        <v>268</v>
      </c>
      <c r="Q9" s="697" t="s">
        <v>324</v>
      </c>
      <c r="R9" s="697" t="s">
        <v>680</v>
      </c>
      <c r="S9" s="697" t="s">
        <v>681</v>
      </c>
      <c r="T9" s="697" t="s">
        <v>682</v>
      </c>
      <c r="U9" s="697" t="s">
        <v>683</v>
      </c>
      <c r="V9" s="697" t="s">
        <v>684</v>
      </c>
      <c r="W9" s="697" t="s">
        <v>685</v>
      </c>
      <c r="X9" s="697"/>
      <c r="Y9" s="697"/>
      <c r="Z9" s="698" t="s">
        <v>105</v>
      </c>
      <c r="AA9" s="698" t="s">
        <v>106</v>
      </c>
      <c r="AB9" s="698"/>
    </row>
    <row r="10" spans="1:28" ht="68.25" customHeight="1">
      <c r="A10" s="697"/>
      <c r="B10" s="697"/>
      <c r="C10" s="697"/>
      <c r="D10" s="697"/>
      <c r="E10" s="697"/>
      <c r="F10" s="700"/>
      <c r="G10" s="700"/>
      <c r="H10" s="697"/>
      <c r="I10" s="697"/>
      <c r="J10" s="697"/>
      <c r="K10" s="697"/>
      <c r="L10" s="697"/>
      <c r="M10" s="697"/>
      <c r="N10" s="697"/>
      <c r="O10" s="697"/>
      <c r="P10" s="697"/>
      <c r="Q10" s="697"/>
      <c r="R10" s="697"/>
      <c r="S10" s="697"/>
      <c r="T10" s="697"/>
      <c r="U10" s="697"/>
      <c r="V10" s="697"/>
      <c r="W10" s="697"/>
      <c r="X10" s="697"/>
      <c r="Y10" s="697"/>
      <c r="Z10" s="698"/>
      <c r="AA10" s="698"/>
      <c r="AB10" s="698"/>
    </row>
    <row r="11" spans="1:28" ht="22.5">
      <c r="A11" s="479" t="s">
        <v>261</v>
      </c>
      <c r="B11" s="479" t="s">
        <v>262</v>
      </c>
      <c r="C11" s="479" t="s">
        <v>250</v>
      </c>
      <c r="D11" s="479" t="s">
        <v>251</v>
      </c>
      <c r="E11" s="479" t="s">
        <v>252</v>
      </c>
      <c r="F11" s="479" t="s">
        <v>263</v>
      </c>
      <c r="G11" s="479" t="s">
        <v>253</v>
      </c>
      <c r="H11" s="479" t="s">
        <v>254</v>
      </c>
      <c r="I11" s="479" t="s">
        <v>255</v>
      </c>
      <c r="J11" s="479" t="s">
        <v>256</v>
      </c>
      <c r="K11" s="479" t="s">
        <v>257</v>
      </c>
      <c r="L11" s="479" t="s">
        <v>264</v>
      </c>
      <c r="M11" s="479" t="s">
        <v>265</v>
      </c>
      <c r="N11" s="479" t="s">
        <v>258</v>
      </c>
      <c r="O11" s="479" t="s">
        <v>259</v>
      </c>
      <c r="P11" s="479" t="s">
        <v>269</v>
      </c>
      <c r="Q11" s="479" t="s">
        <v>282</v>
      </c>
      <c r="R11" s="479" t="s">
        <v>270</v>
      </c>
      <c r="S11" s="479" t="s">
        <v>272</v>
      </c>
      <c r="T11" s="479" t="s">
        <v>750</v>
      </c>
      <c r="U11" s="479" t="s">
        <v>325</v>
      </c>
      <c r="V11" s="479" t="s">
        <v>326</v>
      </c>
      <c r="W11" s="479" t="s">
        <v>188</v>
      </c>
      <c r="X11" s="479" t="s">
        <v>189</v>
      </c>
      <c r="Y11" s="479" t="s">
        <v>426</v>
      </c>
      <c r="Z11" s="480" t="s">
        <v>364</v>
      </c>
      <c r="AA11" s="480" t="s">
        <v>39</v>
      </c>
      <c r="AB11" s="480" t="s">
        <v>107</v>
      </c>
    </row>
    <row r="12" spans="1:28" s="372" customFormat="1" ht="12.75">
      <c r="A12" s="486">
        <v>7</v>
      </c>
      <c r="B12" s="486">
        <v>0</v>
      </c>
      <c r="C12" s="486">
        <v>0</v>
      </c>
      <c r="D12" s="486">
        <v>2</v>
      </c>
      <c r="E12" s="486">
        <v>8</v>
      </c>
      <c r="F12" s="486">
        <v>0</v>
      </c>
      <c r="G12" s="486">
        <v>13</v>
      </c>
      <c r="H12" s="486">
        <v>0</v>
      </c>
      <c r="I12" s="486">
        <v>0</v>
      </c>
      <c r="J12" s="486">
        <v>0</v>
      </c>
      <c r="K12" s="486">
        <v>0</v>
      </c>
      <c r="L12" s="486">
        <v>0</v>
      </c>
      <c r="M12" s="486">
        <v>0</v>
      </c>
      <c r="N12" s="486">
        <v>0</v>
      </c>
      <c r="O12" s="486">
        <v>0</v>
      </c>
      <c r="P12" s="486">
        <v>30</v>
      </c>
      <c r="Q12" s="481">
        <f>SUM(A12:P12)</f>
        <v>60</v>
      </c>
      <c r="R12" s="481">
        <v>60</v>
      </c>
      <c r="S12" s="481"/>
      <c r="T12" s="481"/>
      <c r="U12" s="481"/>
      <c r="V12" s="481"/>
      <c r="W12" s="481"/>
      <c r="X12" s="481"/>
      <c r="Y12" s="481"/>
      <c r="Z12" s="481"/>
      <c r="AA12" s="481"/>
      <c r="AB12" s="481">
        <f>R12</f>
        <v>60</v>
      </c>
    </row>
    <row r="13" spans="1:28" s="81" customFormat="1" ht="11.2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</row>
    <row r="14" spans="1:28" s="81" customFormat="1" ht="11.2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</row>
    <row r="15" ht="9" customHeight="1"/>
    <row r="16" spans="1:17" s="6" customFormat="1" ht="11.25">
      <c r="A16" s="699" t="s">
        <v>427</v>
      </c>
      <c r="B16" s="699"/>
      <c r="C16" s="699"/>
      <c r="D16" s="699"/>
      <c r="E16" s="699"/>
      <c r="F16" s="699"/>
      <c r="G16" s="699"/>
      <c r="H16" s="699"/>
      <c r="I16" s="699"/>
      <c r="J16" s="699"/>
      <c r="K16" s="699"/>
      <c r="L16" s="699"/>
      <c r="M16" s="699"/>
      <c r="N16" s="699"/>
      <c r="O16" s="699"/>
      <c r="P16" s="699"/>
      <c r="Q16" s="699"/>
    </row>
    <row r="17" spans="1:28" ht="32.25" customHeight="1">
      <c r="A17" s="697" t="s">
        <v>428</v>
      </c>
      <c r="B17" s="697"/>
      <c r="C17" s="697"/>
      <c r="D17" s="697"/>
      <c r="E17" s="697"/>
      <c r="F17" s="697"/>
      <c r="G17" s="697"/>
      <c r="H17" s="697"/>
      <c r="I17" s="697"/>
      <c r="J17" s="697"/>
      <c r="K17" s="697"/>
      <c r="L17" s="697"/>
      <c r="M17" s="697"/>
      <c r="N17" s="697"/>
      <c r="O17" s="697"/>
      <c r="P17" s="697"/>
      <c r="Q17" s="697"/>
      <c r="R17" s="697" t="s">
        <v>687</v>
      </c>
      <c r="S17" s="697"/>
      <c r="T17" s="697" t="s">
        <v>688</v>
      </c>
      <c r="U17" s="697"/>
      <c r="V17" s="697" t="s">
        <v>689</v>
      </c>
      <c r="W17" s="697"/>
      <c r="X17" s="697" t="s">
        <v>690</v>
      </c>
      <c r="Y17" s="697" t="s">
        <v>691</v>
      </c>
      <c r="Z17" s="698" t="s">
        <v>692</v>
      </c>
      <c r="AA17" s="698"/>
      <c r="AB17" s="698" t="s">
        <v>693</v>
      </c>
    </row>
    <row r="18" spans="1:28" ht="19.5" customHeight="1">
      <c r="A18" s="697" t="s">
        <v>366</v>
      </c>
      <c r="B18" s="697" t="s">
        <v>367</v>
      </c>
      <c r="C18" s="697" t="s">
        <v>376</v>
      </c>
      <c r="D18" s="697" t="s">
        <v>368</v>
      </c>
      <c r="E18" s="697" t="s">
        <v>363</v>
      </c>
      <c r="F18" s="697" t="s">
        <v>369</v>
      </c>
      <c r="G18" s="697" t="s">
        <v>370</v>
      </c>
      <c r="H18" s="697" t="s">
        <v>360</v>
      </c>
      <c r="I18" s="697" t="s">
        <v>371</v>
      </c>
      <c r="J18" s="697" t="s">
        <v>372</v>
      </c>
      <c r="K18" s="697" t="s">
        <v>323</v>
      </c>
      <c r="L18" s="697" t="s">
        <v>373</v>
      </c>
      <c r="M18" s="697" t="s">
        <v>374</v>
      </c>
      <c r="N18" s="697" t="s">
        <v>375</v>
      </c>
      <c r="O18" s="697" t="s">
        <v>365</v>
      </c>
      <c r="P18" s="697" t="s">
        <v>268</v>
      </c>
      <c r="Q18" s="697" t="s">
        <v>694</v>
      </c>
      <c r="R18" s="697" t="s">
        <v>429</v>
      </c>
      <c r="S18" s="697" t="s">
        <v>430</v>
      </c>
      <c r="T18" s="697" t="s">
        <v>431</v>
      </c>
      <c r="U18" s="697" t="s">
        <v>432</v>
      </c>
      <c r="V18" s="697" t="s">
        <v>433</v>
      </c>
      <c r="W18" s="697" t="s">
        <v>434</v>
      </c>
      <c r="X18" s="697"/>
      <c r="Y18" s="697"/>
      <c r="Z18" s="698" t="s">
        <v>108</v>
      </c>
      <c r="AA18" s="698" t="s">
        <v>109</v>
      </c>
      <c r="AB18" s="698"/>
    </row>
    <row r="19" spans="1:28" ht="61.5" customHeight="1">
      <c r="A19" s="697"/>
      <c r="B19" s="697"/>
      <c r="C19" s="697"/>
      <c r="D19" s="697"/>
      <c r="E19" s="697"/>
      <c r="F19" s="697"/>
      <c r="G19" s="697"/>
      <c r="H19" s="697"/>
      <c r="I19" s="697"/>
      <c r="J19" s="697"/>
      <c r="K19" s="697"/>
      <c r="L19" s="697"/>
      <c r="M19" s="697"/>
      <c r="N19" s="697"/>
      <c r="O19" s="697"/>
      <c r="P19" s="697"/>
      <c r="Q19" s="697"/>
      <c r="R19" s="697"/>
      <c r="S19" s="697"/>
      <c r="T19" s="697"/>
      <c r="U19" s="697"/>
      <c r="V19" s="697"/>
      <c r="W19" s="697"/>
      <c r="X19" s="697"/>
      <c r="Y19" s="697"/>
      <c r="Z19" s="698"/>
      <c r="AA19" s="698"/>
      <c r="AB19" s="698"/>
    </row>
    <row r="20" spans="1:28" ht="22.5">
      <c r="A20" s="479" t="s">
        <v>261</v>
      </c>
      <c r="B20" s="479" t="s">
        <v>262</v>
      </c>
      <c r="C20" s="479" t="s">
        <v>250</v>
      </c>
      <c r="D20" s="479" t="s">
        <v>251</v>
      </c>
      <c r="E20" s="479" t="s">
        <v>252</v>
      </c>
      <c r="F20" s="479" t="s">
        <v>263</v>
      </c>
      <c r="G20" s="479" t="s">
        <v>253</v>
      </c>
      <c r="H20" s="479" t="s">
        <v>254</v>
      </c>
      <c r="I20" s="479" t="s">
        <v>255</v>
      </c>
      <c r="J20" s="479" t="s">
        <v>256</v>
      </c>
      <c r="K20" s="479" t="s">
        <v>257</v>
      </c>
      <c r="L20" s="479" t="s">
        <v>264</v>
      </c>
      <c r="M20" s="479" t="s">
        <v>265</v>
      </c>
      <c r="N20" s="479" t="s">
        <v>258</v>
      </c>
      <c r="O20" s="479" t="s">
        <v>259</v>
      </c>
      <c r="P20" s="479" t="s">
        <v>269</v>
      </c>
      <c r="Q20" s="479" t="s">
        <v>282</v>
      </c>
      <c r="R20" s="479" t="s">
        <v>270</v>
      </c>
      <c r="S20" s="479" t="s">
        <v>272</v>
      </c>
      <c r="T20" s="479" t="s">
        <v>750</v>
      </c>
      <c r="U20" s="479" t="s">
        <v>325</v>
      </c>
      <c r="V20" s="479" t="s">
        <v>326</v>
      </c>
      <c r="W20" s="479" t="s">
        <v>188</v>
      </c>
      <c r="X20" s="479" t="s">
        <v>189</v>
      </c>
      <c r="Y20" s="479" t="s">
        <v>426</v>
      </c>
      <c r="Z20" s="480" t="s">
        <v>364</v>
      </c>
      <c r="AA20" s="480" t="s">
        <v>39</v>
      </c>
      <c r="AB20" s="480" t="s">
        <v>107</v>
      </c>
    </row>
    <row r="21" spans="1:28" s="373" customFormat="1" ht="14.25">
      <c r="A21" s="482">
        <v>22899.5</v>
      </c>
      <c r="B21" s="483">
        <v>0</v>
      </c>
      <c r="C21" s="484">
        <v>0</v>
      </c>
      <c r="D21" s="484">
        <v>6100.01</v>
      </c>
      <c r="E21" s="483">
        <v>2799.48</v>
      </c>
      <c r="F21" s="483">
        <v>0</v>
      </c>
      <c r="G21" s="485">
        <v>72034.68</v>
      </c>
      <c r="H21" s="483">
        <v>0</v>
      </c>
      <c r="I21" s="483">
        <v>0</v>
      </c>
      <c r="J21" s="483">
        <v>0</v>
      </c>
      <c r="K21" s="483">
        <v>0</v>
      </c>
      <c r="L21" s="485">
        <v>0</v>
      </c>
      <c r="M21" s="483">
        <v>0</v>
      </c>
      <c r="N21" s="483">
        <v>0</v>
      </c>
      <c r="O21" s="483">
        <v>0</v>
      </c>
      <c r="P21" s="483">
        <v>100846.8</v>
      </c>
      <c r="Q21" s="487">
        <f>SUM(A21:P21)</f>
        <v>204680.47</v>
      </c>
      <c r="R21" s="488">
        <f>Q21</f>
        <v>204680.47</v>
      </c>
      <c r="S21" s="483"/>
      <c r="T21" s="483"/>
      <c r="U21" s="483"/>
      <c r="V21" s="483"/>
      <c r="W21" s="483"/>
      <c r="X21" s="483"/>
      <c r="Y21" s="483"/>
      <c r="Z21" s="483"/>
      <c r="AA21" s="483"/>
      <c r="AB21" s="487">
        <f>R21</f>
        <v>204680.47</v>
      </c>
    </row>
    <row r="22" spans="1:20" ht="13.5" customHeight="1">
      <c r="A22" s="601" t="s">
        <v>377</v>
      </c>
      <c r="B22" s="601"/>
      <c r="C22" s="601"/>
      <c r="D22" s="601"/>
      <c r="E22" s="601"/>
      <c r="F22" s="601"/>
      <c r="G22" s="601"/>
      <c r="H22" s="601"/>
      <c r="I22" s="601"/>
      <c r="J22" s="601"/>
      <c r="K22" s="601"/>
      <c r="L22" s="601"/>
      <c r="M22" s="601"/>
      <c r="N22" s="601"/>
      <c r="O22" s="601"/>
      <c r="P22" s="601"/>
      <c r="Q22" s="601"/>
      <c r="R22" s="601"/>
      <c r="S22" s="601"/>
      <c r="T22" s="601"/>
    </row>
    <row r="23" spans="1:20" ht="13.5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</row>
    <row r="24" spans="1:20" s="179" customFormat="1" ht="40.5" customHeight="1">
      <c r="A24" s="374"/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</row>
    <row r="25" spans="1:20" s="179" customFormat="1" ht="13.5" customHeight="1">
      <c r="A25" s="374"/>
      <c r="B25" s="374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</row>
    <row r="26" s="179" customFormat="1" ht="12" thickBot="1">
      <c r="A26" s="178" t="s">
        <v>346</v>
      </c>
    </row>
    <row r="27" spans="1:9" s="179" customFormat="1" ht="79.5" thickBot="1">
      <c r="A27" s="375" t="s">
        <v>744</v>
      </c>
      <c r="B27" s="244" t="s">
        <v>320</v>
      </c>
      <c r="C27" s="200" t="s">
        <v>119</v>
      </c>
      <c r="D27" s="200" t="s">
        <v>120</v>
      </c>
      <c r="E27" s="200" t="s">
        <v>321</v>
      </c>
      <c r="F27" s="242" t="s">
        <v>322</v>
      </c>
      <c r="I27" s="376"/>
    </row>
    <row r="28" spans="1:6" s="179" customFormat="1" ht="23.25" thickBot="1">
      <c r="A28" s="241" t="s">
        <v>288</v>
      </c>
      <c r="B28" s="200" t="s">
        <v>261</v>
      </c>
      <c r="C28" s="200" t="s">
        <v>262</v>
      </c>
      <c r="D28" s="200" t="s">
        <v>250</v>
      </c>
      <c r="E28" s="200" t="s">
        <v>251</v>
      </c>
      <c r="F28" s="242" t="s">
        <v>628</v>
      </c>
    </row>
    <row r="29" spans="1:6" s="179" customFormat="1" ht="21" customHeight="1">
      <c r="A29" s="255" t="s">
        <v>727</v>
      </c>
      <c r="B29" s="380">
        <v>101543.04</v>
      </c>
      <c r="C29" s="381">
        <v>225367.81</v>
      </c>
      <c r="D29" s="380">
        <v>0</v>
      </c>
      <c r="E29" s="382">
        <v>204680.47</v>
      </c>
      <c r="F29" s="383">
        <f>B29+C29+D29-E29</f>
        <v>122230.37999999998</v>
      </c>
    </row>
    <row r="30" spans="1:6" s="179" customFormat="1" ht="24" customHeight="1">
      <c r="A30" s="205" t="s">
        <v>728</v>
      </c>
      <c r="B30" s="384">
        <v>0</v>
      </c>
      <c r="C30" s="385">
        <v>0</v>
      </c>
      <c r="D30" s="384">
        <v>0</v>
      </c>
      <c r="E30" s="386">
        <v>0</v>
      </c>
      <c r="F30" s="387">
        <v>0</v>
      </c>
    </row>
    <row r="31" spans="1:6" s="179" customFormat="1" ht="27" customHeight="1">
      <c r="A31" s="205" t="s">
        <v>729</v>
      </c>
      <c r="B31" s="384">
        <v>0</v>
      </c>
      <c r="C31" s="385">
        <v>0</v>
      </c>
      <c r="D31" s="384">
        <v>0</v>
      </c>
      <c r="E31" s="386">
        <v>0</v>
      </c>
      <c r="F31" s="387">
        <v>0</v>
      </c>
    </row>
    <row r="32" spans="1:6" s="179" customFormat="1" ht="24" customHeight="1">
      <c r="A32" s="205" t="s">
        <v>730</v>
      </c>
      <c r="B32" s="384">
        <v>0</v>
      </c>
      <c r="C32" s="385">
        <v>0</v>
      </c>
      <c r="D32" s="384">
        <v>0</v>
      </c>
      <c r="E32" s="386">
        <v>0</v>
      </c>
      <c r="F32" s="387">
        <v>0</v>
      </c>
    </row>
    <row r="33" spans="1:6" s="179" customFormat="1" ht="33.75">
      <c r="A33" s="205" t="s">
        <v>731</v>
      </c>
      <c r="B33" s="384">
        <v>0</v>
      </c>
      <c r="C33" s="385">
        <v>0</v>
      </c>
      <c r="D33" s="384">
        <v>0</v>
      </c>
      <c r="E33" s="386">
        <v>0</v>
      </c>
      <c r="F33" s="387">
        <v>0</v>
      </c>
    </row>
    <row r="34" spans="1:6" s="179" customFormat="1" ht="33.75">
      <c r="A34" s="205" t="s">
        <v>732</v>
      </c>
      <c r="B34" s="384">
        <v>0</v>
      </c>
      <c r="C34" s="385">
        <v>0</v>
      </c>
      <c r="D34" s="384">
        <v>0</v>
      </c>
      <c r="E34" s="386">
        <v>0</v>
      </c>
      <c r="F34" s="387">
        <v>0</v>
      </c>
    </row>
    <row r="35" spans="1:6" s="179" customFormat="1" ht="22.5">
      <c r="A35" s="205" t="s">
        <v>347</v>
      </c>
      <c r="B35" s="384">
        <v>0</v>
      </c>
      <c r="C35" s="385">
        <v>0</v>
      </c>
      <c r="D35" s="384">
        <v>0</v>
      </c>
      <c r="E35" s="386">
        <v>0</v>
      </c>
      <c r="F35" s="387">
        <v>0</v>
      </c>
    </row>
    <row r="36" spans="1:6" s="179" customFormat="1" ht="25.5" customHeight="1">
      <c r="A36" s="205" t="s">
        <v>435</v>
      </c>
      <c r="B36" s="384">
        <v>0</v>
      </c>
      <c r="C36" s="385">
        <v>0</v>
      </c>
      <c r="D36" s="384">
        <v>0</v>
      </c>
      <c r="E36" s="386">
        <v>0</v>
      </c>
      <c r="F36" s="387">
        <v>0</v>
      </c>
    </row>
    <row r="37" spans="1:6" s="179" customFormat="1" ht="24" customHeight="1">
      <c r="A37" s="205" t="s">
        <v>733</v>
      </c>
      <c r="B37" s="384">
        <v>0</v>
      </c>
      <c r="C37" s="385">
        <v>0</v>
      </c>
      <c r="D37" s="384">
        <v>0</v>
      </c>
      <c r="E37" s="386">
        <v>0</v>
      </c>
      <c r="F37" s="387">
        <v>0</v>
      </c>
    </row>
    <row r="38" spans="1:11" s="179" customFormat="1" ht="31.5" customHeight="1" thickBot="1">
      <c r="A38" s="256" t="s">
        <v>734</v>
      </c>
      <c r="B38" s="384">
        <v>0</v>
      </c>
      <c r="C38" s="385">
        <v>0</v>
      </c>
      <c r="D38" s="384">
        <v>0</v>
      </c>
      <c r="E38" s="386">
        <v>0</v>
      </c>
      <c r="F38" s="387">
        <v>0</v>
      </c>
      <c r="K38" s="377"/>
    </row>
    <row r="39" spans="1:6" s="179" customFormat="1" ht="15" customHeight="1" thickBot="1">
      <c r="A39" s="378" t="s">
        <v>267</v>
      </c>
      <c r="B39" s="388">
        <f>SUM(B29:B38)</f>
        <v>101543.04</v>
      </c>
      <c r="C39" s="388">
        <f>SUM(C29:C38)</f>
        <v>225367.81</v>
      </c>
      <c r="D39" s="388">
        <f>SUM(D29:D38)</f>
        <v>0</v>
      </c>
      <c r="E39" s="388">
        <f>SUM(E29:E38)</f>
        <v>204680.47</v>
      </c>
      <c r="F39" s="388">
        <f>SUM(F29:F38)</f>
        <v>122230.37999999998</v>
      </c>
    </row>
    <row r="40" s="179" customFormat="1" ht="13.5" customHeight="1">
      <c r="V40" s="376"/>
    </row>
    <row r="41" s="179" customFormat="1" ht="13.5" customHeight="1">
      <c r="V41" s="376"/>
    </row>
    <row r="42" s="179" customFormat="1" ht="13.5" customHeight="1">
      <c r="V42" s="376"/>
    </row>
    <row r="43" s="179" customFormat="1" ht="13.5" customHeight="1"/>
    <row r="44" s="179" customFormat="1" ht="13.5" customHeight="1"/>
    <row r="45" s="179" customFormat="1" ht="11.25"/>
    <row r="46" s="179" customFormat="1" ht="11.25"/>
    <row r="47" s="179" customFormat="1" ht="11.25"/>
    <row r="48" s="179" customFormat="1" ht="11.25"/>
    <row r="49" s="179" customFormat="1" ht="11.25"/>
    <row r="50" s="179" customFormat="1" ht="11.25"/>
    <row r="51" s="179" customFormat="1" ht="11.25"/>
    <row r="52" s="179" customFormat="1" ht="11.25"/>
    <row r="53" s="179" customFormat="1" ht="11.25"/>
    <row r="54" s="179" customFormat="1" ht="11.25"/>
    <row r="55" s="179" customFormat="1" ht="11.25"/>
    <row r="56" s="179" customFormat="1" ht="11.25"/>
    <row r="57" s="179" customFormat="1" ht="11.25"/>
    <row r="58" s="179" customFormat="1" ht="11.25"/>
    <row r="59" s="179" customFormat="1" ht="11.25"/>
    <row r="60" s="179" customFormat="1" ht="11.25"/>
    <row r="61" s="179" customFormat="1" ht="11.25"/>
    <row r="62" s="179" customFormat="1" ht="11.25"/>
    <row r="63" s="179" customFormat="1" ht="11.25"/>
    <row r="64" s="179" customFormat="1" ht="11.25"/>
    <row r="65" s="179" customFormat="1" ht="11.25"/>
    <row r="66" s="179" customFormat="1" ht="11.25"/>
    <row r="67" s="179" customFormat="1" ht="11.25"/>
    <row r="68" s="179" customFormat="1" ht="11.25"/>
  </sheetData>
  <sheetProtection/>
  <mergeCells count="69">
    <mergeCell ref="Z18:Z19"/>
    <mergeCell ref="T18:T19"/>
    <mergeCell ref="K18:K19"/>
    <mergeCell ref="L18:L19"/>
    <mergeCell ref="H18:H19"/>
    <mergeCell ref="V18:V19"/>
    <mergeCell ref="W18:W19"/>
    <mergeCell ref="U18:U19"/>
    <mergeCell ref="P18:P19"/>
    <mergeCell ref="S18:S19"/>
    <mergeCell ref="D18:D19"/>
    <mergeCell ref="R18:R19"/>
    <mergeCell ref="E18:E19"/>
    <mergeCell ref="F18:F19"/>
    <mergeCell ref="G18:G19"/>
    <mergeCell ref="A22:T22"/>
    <mergeCell ref="Q18:Q19"/>
    <mergeCell ref="Z8:AA8"/>
    <mergeCell ref="Z9:Z10"/>
    <mergeCell ref="AA9:AA10"/>
    <mergeCell ref="R9:R10"/>
    <mergeCell ref="S9:S10"/>
    <mergeCell ref="AA18:AA19"/>
    <mergeCell ref="Z17:AA17"/>
    <mergeCell ref="Y17:Y19"/>
    <mergeCell ref="L9:L10"/>
    <mergeCell ref="B9:B10"/>
    <mergeCell ref="C9:C10"/>
    <mergeCell ref="G9:G10"/>
    <mergeCell ref="H9:H10"/>
    <mergeCell ref="K9:K10"/>
    <mergeCell ref="D9:D10"/>
    <mergeCell ref="E9:E10"/>
    <mergeCell ref="F9:F10"/>
    <mergeCell ref="A3:R3"/>
    <mergeCell ref="I9:I10"/>
    <mergeCell ref="A8:Q8"/>
    <mergeCell ref="A9:A10"/>
    <mergeCell ref="R8:S8"/>
    <mergeCell ref="N9:N10"/>
    <mergeCell ref="J9:J10"/>
    <mergeCell ref="M9:M10"/>
    <mergeCell ref="O9:O10"/>
    <mergeCell ref="P9:P10"/>
    <mergeCell ref="Y8:Y10"/>
    <mergeCell ref="V17:W17"/>
    <mergeCell ref="Q9:Q10"/>
    <mergeCell ref="V9:V10"/>
    <mergeCell ref="W9:W10"/>
    <mergeCell ref="V8:W8"/>
    <mergeCell ref="T8:U8"/>
    <mergeCell ref="X8:X10"/>
    <mergeCell ref="T9:T10"/>
    <mergeCell ref="U9:U10"/>
    <mergeCell ref="AB8:AB10"/>
    <mergeCell ref="A16:Q16"/>
    <mergeCell ref="A17:Q17"/>
    <mergeCell ref="R17:S17"/>
    <mergeCell ref="T17:U17"/>
    <mergeCell ref="X17:X19"/>
    <mergeCell ref="AB17:AB19"/>
    <mergeCell ref="M18:M19"/>
    <mergeCell ref="N18:N19"/>
    <mergeCell ref="O18:O19"/>
    <mergeCell ref="J18:J19"/>
    <mergeCell ref="A18:A19"/>
    <mergeCell ref="B18:B19"/>
    <mergeCell ref="I18:I19"/>
    <mergeCell ref="C18:C19"/>
  </mergeCells>
  <printOptions horizontalCentered="1"/>
  <pageMargins left="0.15748031496062992" right="0.15748031496062992" top="0.1968503937007874" bottom="0.2362204724409449" header="0.5118110236220472" footer="0.5118110236220472"/>
  <pageSetup horizontalDpi="600" verticalDpi="600" orientation="landscape" paperSize="9" scale="55" r:id="rId1"/>
  <headerFooter alignWithMargins="0">
    <oddFooter>&amp;CAnexa 2 pag.13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U23"/>
  <sheetViews>
    <sheetView zoomScalePageLayoutView="0" workbookViewId="0" topLeftCell="A1">
      <selection activeCell="C17" sqref="C17:D20"/>
    </sheetView>
  </sheetViews>
  <sheetFormatPr defaultColWidth="9.140625" defaultRowHeight="12.75"/>
  <cols>
    <col min="1" max="1" width="26.57421875" style="84" customWidth="1"/>
    <col min="2" max="2" width="27.140625" style="84" customWidth="1"/>
    <col min="3" max="3" width="10.00390625" style="84" customWidth="1"/>
    <col min="4" max="4" width="10.8515625" style="84" customWidth="1"/>
    <col min="5" max="5" width="11.7109375" style="84" customWidth="1"/>
    <col min="6" max="6" width="11.28125" style="84" customWidth="1"/>
    <col min="7" max="7" width="12.421875" style="84" customWidth="1"/>
    <col min="8" max="8" width="12.00390625" style="84" customWidth="1"/>
    <col min="9" max="9" width="12.8515625" style="84" customWidth="1"/>
    <col min="10" max="10" width="16.140625" style="84" customWidth="1"/>
    <col min="11" max="11" width="11.7109375" style="84" customWidth="1"/>
    <col min="12" max="12" width="12.00390625" style="84" customWidth="1"/>
    <col min="13" max="13" width="11.57421875" style="84" customWidth="1"/>
    <col min="14" max="14" width="8.57421875" style="84" customWidth="1"/>
    <col min="15" max="15" width="8.28125" style="84" customWidth="1"/>
    <col min="16" max="16" width="7.28125" style="84" customWidth="1"/>
    <col min="17" max="17" width="7.140625" style="84" customWidth="1"/>
    <col min="18" max="18" width="8.28125" style="84" customWidth="1"/>
    <col min="19" max="19" width="6.7109375" style="84" customWidth="1"/>
    <col min="20" max="20" width="7.140625" style="84" customWidth="1"/>
    <col min="21" max="21" width="8.57421875" style="84" customWidth="1"/>
    <col min="22" max="22" width="10.57421875" style="84" customWidth="1"/>
    <col min="23" max="23" width="7.140625" style="84" customWidth="1"/>
    <col min="24" max="24" width="5.28125" style="84" customWidth="1"/>
    <col min="25" max="25" width="5.421875" style="84" customWidth="1"/>
    <col min="26" max="26" width="7.140625" style="84" customWidth="1"/>
    <col min="27" max="27" width="5.28125" style="84" customWidth="1"/>
    <col min="28" max="28" width="5.421875" style="84" customWidth="1"/>
    <col min="29" max="29" width="7.140625" style="84" customWidth="1"/>
    <col min="30" max="30" width="5.28125" style="84" customWidth="1"/>
    <col min="31" max="31" width="5.421875" style="84" customWidth="1"/>
    <col min="32" max="32" width="7.140625" style="84" customWidth="1"/>
    <col min="33" max="33" width="5.28125" style="84" customWidth="1"/>
    <col min="34" max="34" width="5.421875" style="84" customWidth="1"/>
    <col min="35" max="35" width="7.140625" style="84" customWidth="1"/>
    <col min="36" max="36" width="5.28125" style="84" customWidth="1"/>
    <col min="37" max="37" width="5.421875" style="84" customWidth="1"/>
    <col min="38" max="38" width="7.140625" style="84" customWidth="1"/>
    <col min="39" max="16384" width="9.140625" style="84" customWidth="1"/>
  </cols>
  <sheetData>
    <row r="1" ht="11.25">
      <c r="A1" s="6" t="s">
        <v>220</v>
      </c>
    </row>
    <row r="2" spans="1:11" s="5" customFormat="1" ht="11.25">
      <c r="A2" s="4" t="s">
        <v>136</v>
      </c>
      <c r="K2" s="145"/>
    </row>
    <row r="3" s="5" customFormat="1" ht="11.25">
      <c r="A3" s="105" t="s">
        <v>348</v>
      </c>
    </row>
    <row r="4" s="5" customFormat="1" ht="11.25">
      <c r="A4" s="105" t="s">
        <v>650</v>
      </c>
    </row>
    <row r="5" spans="1:5" s="5" customFormat="1" ht="22.5" customHeight="1">
      <c r="A5" s="4" t="str">
        <f>ORTOPEDIE!A4</f>
        <v>Raportare pentru luna TRIMESTRUL III  2022</v>
      </c>
      <c r="B5" s="107"/>
      <c r="C5" s="107"/>
      <c r="D5" s="25"/>
      <c r="E5" s="146"/>
    </row>
    <row r="6" spans="1:12" s="5" customFormat="1" ht="11.25">
      <c r="A6" s="5" t="s">
        <v>361</v>
      </c>
      <c r="L6" s="47"/>
    </row>
    <row r="9" s="5" customFormat="1" ht="12" thickBot="1">
      <c r="A9" s="4" t="s">
        <v>651</v>
      </c>
    </row>
    <row r="10" spans="1:21" ht="27.75" customHeight="1">
      <c r="A10" s="701" t="s">
        <v>695</v>
      </c>
      <c r="B10" s="703" t="s">
        <v>652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</row>
    <row r="11" spans="1:2" s="14" customFormat="1" ht="12.75" customHeight="1">
      <c r="A11" s="702"/>
      <c r="B11" s="704"/>
    </row>
    <row r="12" spans="1:2" ht="18" customHeight="1">
      <c r="A12" s="106" t="s">
        <v>261</v>
      </c>
      <c r="B12" s="159" t="s">
        <v>262</v>
      </c>
    </row>
    <row r="13" spans="1:2" ht="18.75" customHeight="1" thickBot="1">
      <c r="A13" s="389">
        <v>46</v>
      </c>
      <c r="B13" s="390">
        <v>315745.43</v>
      </c>
    </row>
    <row r="16" spans="3:4" ht="11.25">
      <c r="C16" s="705"/>
      <c r="D16" s="705"/>
    </row>
    <row r="17" spans="3:4" ht="12.75">
      <c r="C17" s="706"/>
      <c r="D17" s="706"/>
    </row>
    <row r="18" spans="3:4" ht="12.75">
      <c r="C18" s="8"/>
      <c r="D18" s="213"/>
    </row>
    <row r="19" spans="3:4" ht="12.75">
      <c r="C19" s="391"/>
      <c r="D19" s="391"/>
    </row>
    <row r="23" ht="11.25">
      <c r="E23" s="45"/>
    </row>
  </sheetData>
  <sheetProtection/>
  <mergeCells count="4">
    <mergeCell ref="A10:A11"/>
    <mergeCell ref="B10:B11"/>
    <mergeCell ref="C16:D16"/>
    <mergeCell ref="C17:D17"/>
  </mergeCells>
  <printOptions horizontalCentered="1"/>
  <pageMargins left="0" right="0.15748031496062992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&amp;CAnexa 2 pag.16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AL31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10.8515625" style="18" customWidth="1"/>
    <col min="2" max="2" width="6.8515625" style="17" customWidth="1"/>
    <col min="3" max="4" width="10.8515625" style="17" customWidth="1"/>
    <col min="5" max="5" width="8.8515625" style="17" customWidth="1"/>
    <col min="6" max="6" width="9.7109375" style="17" customWidth="1"/>
    <col min="7" max="7" width="12.8515625" style="18" customWidth="1"/>
    <col min="8" max="8" width="10.7109375" style="18" customWidth="1"/>
    <col min="9" max="9" width="9.140625" style="18" customWidth="1"/>
    <col min="10" max="10" width="9.00390625" style="18" customWidth="1"/>
    <col min="11" max="11" width="9.140625" style="18" customWidth="1"/>
    <col min="12" max="12" width="7.28125" style="18" customWidth="1"/>
    <col min="13" max="13" width="9.140625" style="18" customWidth="1"/>
    <col min="14" max="14" width="7.140625" style="18" customWidth="1"/>
    <col min="15" max="15" width="13.00390625" style="18" customWidth="1"/>
    <col min="16" max="16" width="12.28125" style="18" customWidth="1"/>
    <col min="17" max="17" width="15.00390625" style="18" customWidth="1"/>
    <col min="18" max="18" width="11.8515625" style="18" customWidth="1"/>
    <col min="19" max="19" width="13.140625" style="18" customWidth="1"/>
    <col min="20" max="20" width="12.00390625" style="18" customWidth="1"/>
    <col min="21" max="21" width="12.7109375" style="18" bestFit="1" customWidth="1"/>
    <col min="22" max="22" width="12.28125" style="18" customWidth="1"/>
    <col min="23" max="23" width="13.8515625" style="18" customWidth="1"/>
    <col min="24" max="24" width="13.140625" style="18" customWidth="1"/>
    <col min="25" max="25" width="14.57421875" style="18" customWidth="1"/>
    <col min="26" max="26" width="16.140625" style="18" customWidth="1"/>
    <col min="27" max="16384" width="9.140625" style="18" customWidth="1"/>
  </cols>
  <sheetData>
    <row r="1" ht="11.25">
      <c r="A1" s="6" t="s">
        <v>221</v>
      </c>
    </row>
    <row r="2" s="15" customFormat="1" ht="12.75">
      <c r="A2" s="11" t="s">
        <v>143</v>
      </c>
    </row>
    <row r="3" spans="1:6" ht="11.25">
      <c r="A3" s="16" t="s">
        <v>303</v>
      </c>
      <c r="C3" s="16"/>
      <c r="D3" s="16"/>
      <c r="E3" s="16"/>
      <c r="F3" s="16"/>
    </row>
    <row r="4" spans="1:6" ht="11.25">
      <c r="A4" s="6" t="s">
        <v>144</v>
      </c>
      <c r="C4" s="16"/>
      <c r="D4" s="16"/>
      <c r="E4" s="16"/>
      <c r="F4" s="16"/>
    </row>
    <row r="5" ht="11.25">
      <c r="A5" s="21" t="s">
        <v>304</v>
      </c>
    </row>
    <row r="7" ht="11.25">
      <c r="A7" s="17"/>
    </row>
    <row r="8" s="16" customFormat="1" ht="11.25">
      <c r="A8" s="16" t="s">
        <v>305</v>
      </c>
    </row>
    <row r="9" spans="1:24" s="16" customFormat="1" ht="32.25" customHeight="1">
      <c r="A9" s="709" t="s">
        <v>696</v>
      </c>
      <c r="B9" s="709"/>
      <c r="C9" s="709"/>
      <c r="D9" s="709"/>
      <c r="E9" s="709"/>
      <c r="F9" s="709"/>
      <c r="G9" s="709"/>
      <c r="H9" s="709"/>
      <c r="I9" s="709"/>
      <c r="J9" s="709"/>
      <c r="K9" s="707" t="s">
        <v>697</v>
      </c>
      <c r="L9" s="707"/>
      <c r="M9" s="707" t="s">
        <v>698</v>
      </c>
      <c r="N9" s="707"/>
      <c r="O9" s="707" t="s">
        <v>307</v>
      </c>
      <c r="P9" s="707"/>
      <c r="Q9" s="707"/>
      <c r="R9" s="707"/>
      <c r="S9" s="707"/>
      <c r="T9" s="707"/>
      <c r="U9" s="707"/>
      <c r="V9" s="707"/>
      <c r="W9" s="707" t="s">
        <v>519</v>
      </c>
      <c r="X9" s="707" t="s">
        <v>656</v>
      </c>
    </row>
    <row r="10" spans="1:24" s="19" customFormat="1" ht="18" customHeight="1">
      <c r="A10" s="709" t="s">
        <v>657</v>
      </c>
      <c r="B10" s="709"/>
      <c r="C10" s="709"/>
      <c r="D10" s="709"/>
      <c r="E10" s="709"/>
      <c r="F10" s="709" t="s">
        <v>658</v>
      </c>
      <c r="G10" s="709"/>
      <c r="H10" s="709"/>
      <c r="I10" s="709"/>
      <c r="J10" s="709"/>
      <c r="K10" s="707" t="s">
        <v>659</v>
      </c>
      <c r="L10" s="707" t="s">
        <v>660</v>
      </c>
      <c r="M10" s="707" t="s">
        <v>659</v>
      </c>
      <c r="N10" s="707" t="s">
        <v>660</v>
      </c>
      <c r="O10" s="707" t="s">
        <v>659</v>
      </c>
      <c r="P10" s="707"/>
      <c r="Q10" s="707"/>
      <c r="R10" s="707"/>
      <c r="S10" s="707" t="s">
        <v>660</v>
      </c>
      <c r="T10" s="707"/>
      <c r="U10" s="707"/>
      <c r="V10" s="707"/>
      <c r="W10" s="707"/>
      <c r="X10" s="707"/>
    </row>
    <row r="11" spans="1:24" s="163" customFormat="1" ht="48" customHeight="1">
      <c r="A11" s="489" t="s">
        <v>520</v>
      </c>
      <c r="B11" s="489" t="s">
        <v>521</v>
      </c>
      <c r="C11" s="489" t="s">
        <v>522</v>
      </c>
      <c r="D11" s="489" t="s">
        <v>523</v>
      </c>
      <c r="E11" s="489" t="s">
        <v>267</v>
      </c>
      <c r="F11" s="489" t="s">
        <v>520</v>
      </c>
      <c r="G11" s="489" t="s">
        <v>521</v>
      </c>
      <c r="H11" s="489" t="s">
        <v>522</v>
      </c>
      <c r="I11" s="489" t="s">
        <v>523</v>
      </c>
      <c r="J11" s="489" t="s">
        <v>267</v>
      </c>
      <c r="K11" s="707"/>
      <c r="L11" s="707"/>
      <c r="M11" s="707"/>
      <c r="N11" s="707"/>
      <c r="O11" s="489" t="s">
        <v>520</v>
      </c>
      <c r="P11" s="489" t="s">
        <v>521</v>
      </c>
      <c r="Q11" s="489" t="s">
        <v>522</v>
      </c>
      <c r="R11" s="489" t="s">
        <v>523</v>
      </c>
      <c r="S11" s="489" t="s">
        <v>520</v>
      </c>
      <c r="T11" s="489" t="s">
        <v>521</v>
      </c>
      <c r="U11" s="489" t="s">
        <v>522</v>
      </c>
      <c r="V11" s="489" t="s">
        <v>523</v>
      </c>
      <c r="W11" s="708"/>
      <c r="X11" s="707"/>
    </row>
    <row r="12" spans="1:24" s="16" customFormat="1" ht="26.25" customHeight="1">
      <c r="A12" s="489" t="s">
        <v>261</v>
      </c>
      <c r="B12" s="489" t="s">
        <v>262</v>
      </c>
      <c r="C12" s="489" t="s">
        <v>250</v>
      </c>
      <c r="D12" s="489" t="s">
        <v>251</v>
      </c>
      <c r="E12" s="489" t="s">
        <v>666</v>
      </c>
      <c r="F12" s="489" t="s">
        <v>263</v>
      </c>
      <c r="G12" s="489" t="s">
        <v>253</v>
      </c>
      <c r="H12" s="489" t="s">
        <v>254</v>
      </c>
      <c r="I12" s="489" t="s">
        <v>255</v>
      </c>
      <c r="J12" s="489" t="s">
        <v>667</v>
      </c>
      <c r="K12" s="489" t="s">
        <v>257</v>
      </c>
      <c r="L12" s="489" t="s">
        <v>264</v>
      </c>
      <c r="M12" s="489" t="s">
        <v>265</v>
      </c>
      <c r="N12" s="489" t="s">
        <v>258</v>
      </c>
      <c r="O12" s="489" t="s">
        <v>259</v>
      </c>
      <c r="P12" s="489" t="s">
        <v>269</v>
      </c>
      <c r="Q12" s="489" t="s">
        <v>271</v>
      </c>
      <c r="R12" s="489" t="s">
        <v>270</v>
      </c>
      <c r="S12" s="489" t="s">
        <v>272</v>
      </c>
      <c r="T12" s="489" t="s">
        <v>750</v>
      </c>
      <c r="U12" s="489" t="s">
        <v>325</v>
      </c>
      <c r="V12" s="489" t="s">
        <v>326</v>
      </c>
      <c r="W12" s="489" t="s">
        <v>668</v>
      </c>
      <c r="X12" s="489" t="s">
        <v>669</v>
      </c>
    </row>
    <row r="13" spans="1:25" s="468" customFormat="1" ht="13.5" customHeight="1">
      <c r="A13" s="492">
        <v>254</v>
      </c>
      <c r="B13" s="492">
        <v>39</v>
      </c>
      <c r="C13" s="492">
        <v>5</v>
      </c>
      <c r="D13" s="492">
        <v>0</v>
      </c>
      <c r="E13" s="492">
        <v>283</v>
      </c>
      <c r="F13" s="492">
        <v>254</v>
      </c>
      <c r="G13" s="492">
        <v>39</v>
      </c>
      <c r="H13" s="492">
        <v>5</v>
      </c>
      <c r="I13" s="492">
        <v>0</v>
      </c>
      <c r="J13" s="492">
        <v>283</v>
      </c>
      <c r="K13" s="493">
        <v>22827</v>
      </c>
      <c r="L13" s="493">
        <v>22823</v>
      </c>
      <c r="M13" s="493">
        <v>3937</v>
      </c>
      <c r="N13" s="493">
        <v>3937</v>
      </c>
      <c r="O13" s="494">
        <f>13470308+564839</f>
        <v>14035147</v>
      </c>
      <c r="P13" s="494">
        <v>2713532</v>
      </c>
      <c r="Q13" s="494">
        <v>200605.73</v>
      </c>
      <c r="R13" s="494">
        <v>0</v>
      </c>
      <c r="S13" s="494">
        <f>14032583</f>
        <v>14032583</v>
      </c>
      <c r="T13" s="494">
        <v>2713532</v>
      </c>
      <c r="U13" s="494">
        <v>200605.73</v>
      </c>
      <c r="V13" s="494">
        <v>0</v>
      </c>
      <c r="W13" s="494">
        <f>O13+P13+Q13+R13</f>
        <v>16949284.73</v>
      </c>
      <c r="X13" s="494">
        <f>S13+T13+U13+V13</f>
        <v>16946720.73</v>
      </c>
      <c r="Y13" s="551"/>
    </row>
    <row r="14" spans="1:12" ht="11.25">
      <c r="A14" s="20" t="s">
        <v>488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11.2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1.2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8" spans="1:27" ht="11.25">
      <c r="A18" s="16" t="s">
        <v>653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ht="29.25" customHeight="1">
      <c r="A19" s="707" t="s">
        <v>654</v>
      </c>
      <c r="B19" s="708" t="s">
        <v>655</v>
      </c>
      <c r="C19" s="709" t="s">
        <v>306</v>
      </c>
      <c r="D19" s="709"/>
      <c r="E19" s="709"/>
      <c r="F19" s="709"/>
      <c r="G19" s="709"/>
      <c r="H19" s="709"/>
      <c r="I19" s="709"/>
      <c r="J19" s="709"/>
      <c r="K19" s="709"/>
      <c r="L19" s="709"/>
      <c r="M19" s="707" t="s">
        <v>697</v>
      </c>
      <c r="N19" s="707"/>
      <c r="O19" s="707" t="s">
        <v>698</v>
      </c>
      <c r="P19" s="707"/>
      <c r="Q19" s="707" t="s">
        <v>307</v>
      </c>
      <c r="R19" s="707"/>
      <c r="S19" s="707"/>
      <c r="T19" s="707"/>
      <c r="U19" s="707"/>
      <c r="V19" s="707"/>
      <c r="W19" s="707"/>
      <c r="X19" s="707"/>
      <c r="Y19" s="708" t="s">
        <v>519</v>
      </c>
      <c r="Z19" s="707" t="s">
        <v>656</v>
      </c>
      <c r="AA19" s="16"/>
    </row>
    <row r="20" spans="1:26" s="16" customFormat="1" ht="18" customHeight="1">
      <c r="A20" s="707"/>
      <c r="B20" s="708"/>
      <c r="C20" s="709" t="s">
        <v>657</v>
      </c>
      <c r="D20" s="709"/>
      <c r="E20" s="709"/>
      <c r="F20" s="709"/>
      <c r="G20" s="709"/>
      <c r="H20" s="709" t="s">
        <v>658</v>
      </c>
      <c r="I20" s="709"/>
      <c r="J20" s="709"/>
      <c r="K20" s="709"/>
      <c r="L20" s="709"/>
      <c r="M20" s="707" t="s">
        <v>659</v>
      </c>
      <c r="N20" s="707" t="s">
        <v>660</v>
      </c>
      <c r="O20" s="707" t="s">
        <v>659</v>
      </c>
      <c r="P20" s="707" t="s">
        <v>660</v>
      </c>
      <c r="Q20" s="707" t="s">
        <v>659</v>
      </c>
      <c r="R20" s="707"/>
      <c r="S20" s="707"/>
      <c r="T20" s="707"/>
      <c r="U20" s="707" t="s">
        <v>660</v>
      </c>
      <c r="V20" s="707"/>
      <c r="W20" s="707"/>
      <c r="X20" s="707"/>
      <c r="Y20" s="708"/>
      <c r="Z20" s="708"/>
    </row>
    <row r="21" spans="1:26" s="16" customFormat="1" ht="56.25">
      <c r="A21" s="707"/>
      <c r="B21" s="708"/>
      <c r="C21" s="489" t="s">
        <v>520</v>
      </c>
      <c r="D21" s="489" t="s">
        <v>521</v>
      </c>
      <c r="E21" s="489" t="s">
        <v>522</v>
      </c>
      <c r="F21" s="489" t="s">
        <v>523</v>
      </c>
      <c r="G21" s="489" t="s">
        <v>267</v>
      </c>
      <c r="H21" s="489" t="s">
        <v>520</v>
      </c>
      <c r="I21" s="489" t="s">
        <v>521</v>
      </c>
      <c r="J21" s="489" t="s">
        <v>522</v>
      </c>
      <c r="K21" s="489" t="s">
        <v>523</v>
      </c>
      <c r="L21" s="489" t="s">
        <v>267</v>
      </c>
      <c r="M21" s="708"/>
      <c r="N21" s="708"/>
      <c r="O21" s="707"/>
      <c r="P21" s="707"/>
      <c r="Q21" s="489" t="s">
        <v>520</v>
      </c>
      <c r="R21" s="489" t="s">
        <v>521</v>
      </c>
      <c r="S21" s="489" t="s">
        <v>522</v>
      </c>
      <c r="T21" s="489" t="s">
        <v>523</v>
      </c>
      <c r="U21" s="489" t="s">
        <v>520</v>
      </c>
      <c r="V21" s="489" t="s">
        <v>521</v>
      </c>
      <c r="W21" s="489" t="s">
        <v>522</v>
      </c>
      <c r="X21" s="489" t="s">
        <v>523</v>
      </c>
      <c r="Y21" s="708"/>
      <c r="Z21" s="708"/>
    </row>
    <row r="22" spans="1:26" s="163" customFormat="1" ht="22.5">
      <c r="A22" s="490" t="s">
        <v>261</v>
      </c>
      <c r="B22" s="491" t="s">
        <v>262</v>
      </c>
      <c r="C22" s="490" t="s">
        <v>250</v>
      </c>
      <c r="D22" s="490" t="s">
        <v>251</v>
      </c>
      <c r="E22" s="490" t="s">
        <v>252</v>
      </c>
      <c r="F22" s="490" t="s">
        <v>263</v>
      </c>
      <c r="G22" s="490" t="s">
        <v>661</v>
      </c>
      <c r="H22" s="490" t="s">
        <v>254</v>
      </c>
      <c r="I22" s="490" t="s">
        <v>255</v>
      </c>
      <c r="J22" s="490" t="s">
        <v>256</v>
      </c>
      <c r="K22" s="490" t="s">
        <v>257</v>
      </c>
      <c r="L22" s="490" t="s">
        <v>662</v>
      </c>
      <c r="M22" s="490" t="s">
        <v>265</v>
      </c>
      <c r="N22" s="490" t="s">
        <v>258</v>
      </c>
      <c r="O22" s="490" t="s">
        <v>259</v>
      </c>
      <c r="P22" s="490" t="s">
        <v>269</v>
      </c>
      <c r="Q22" s="490" t="s">
        <v>271</v>
      </c>
      <c r="R22" s="490" t="s">
        <v>270</v>
      </c>
      <c r="S22" s="490" t="s">
        <v>272</v>
      </c>
      <c r="T22" s="490" t="s">
        <v>750</v>
      </c>
      <c r="U22" s="490" t="s">
        <v>325</v>
      </c>
      <c r="V22" s="490" t="s">
        <v>326</v>
      </c>
      <c r="W22" s="490" t="s">
        <v>188</v>
      </c>
      <c r="X22" s="490" t="s">
        <v>189</v>
      </c>
      <c r="Y22" s="495" t="s">
        <v>663</v>
      </c>
      <c r="Z22" s="495" t="s">
        <v>664</v>
      </c>
    </row>
    <row r="23" spans="1:38" s="163" customFormat="1" ht="22.5">
      <c r="A23" s="490" t="s">
        <v>146</v>
      </c>
      <c r="B23" s="491" t="s">
        <v>148</v>
      </c>
      <c r="C23" s="496">
        <v>243</v>
      </c>
      <c r="D23" s="496">
        <v>39</v>
      </c>
      <c r="E23" s="496">
        <v>5</v>
      </c>
      <c r="F23" s="496">
        <v>0</v>
      </c>
      <c r="G23" s="496">
        <v>273</v>
      </c>
      <c r="H23" s="496">
        <v>243</v>
      </c>
      <c r="I23" s="496">
        <v>39</v>
      </c>
      <c r="J23" s="496">
        <v>5</v>
      </c>
      <c r="K23" s="496">
        <v>0</v>
      </c>
      <c r="L23" s="496">
        <v>273</v>
      </c>
      <c r="M23" s="496">
        <v>21908</v>
      </c>
      <c r="N23" s="496">
        <v>21908</v>
      </c>
      <c r="O23" s="496">
        <v>3937</v>
      </c>
      <c r="P23" s="496">
        <v>3937</v>
      </c>
      <c r="Q23" s="497">
        <v>13470308</v>
      </c>
      <c r="R23" s="497">
        <v>2713532</v>
      </c>
      <c r="S23" s="497">
        <v>200605.73</v>
      </c>
      <c r="T23" s="497">
        <v>0</v>
      </c>
      <c r="U23" s="497">
        <v>13470308</v>
      </c>
      <c r="V23" s="497">
        <v>2713532</v>
      </c>
      <c r="W23" s="497">
        <v>200605.73</v>
      </c>
      <c r="X23" s="497">
        <v>0</v>
      </c>
      <c r="Y23" s="498">
        <f>Q23+R23+S23+T23</f>
        <v>16384445.73</v>
      </c>
      <c r="Z23" s="498">
        <f>U23+V23+W23+X23</f>
        <v>16384445.73</v>
      </c>
      <c r="AA23" s="394"/>
      <c r="AB23" s="394"/>
      <c r="AC23" s="394"/>
      <c r="AD23" s="394"/>
      <c r="AE23" s="394"/>
      <c r="AF23" s="395"/>
      <c r="AG23" s="395"/>
      <c r="AH23" s="395"/>
      <c r="AI23" s="395"/>
      <c r="AJ23" s="395"/>
      <c r="AK23" s="395"/>
      <c r="AL23" s="395"/>
    </row>
    <row r="24" spans="1:38" s="163" customFormat="1" ht="56.25">
      <c r="A24" s="490" t="s">
        <v>147</v>
      </c>
      <c r="B24" s="491" t="s">
        <v>149</v>
      </c>
      <c r="C24" s="496">
        <v>88</v>
      </c>
      <c r="D24" s="496">
        <v>0</v>
      </c>
      <c r="E24" s="496">
        <v>0</v>
      </c>
      <c r="F24" s="496">
        <v>0</v>
      </c>
      <c r="G24" s="496">
        <v>88</v>
      </c>
      <c r="H24" s="496">
        <v>88</v>
      </c>
      <c r="I24" s="496">
        <v>0</v>
      </c>
      <c r="J24" s="496">
        <v>0</v>
      </c>
      <c r="K24" s="496">
        <v>0</v>
      </c>
      <c r="L24" s="496">
        <v>88</v>
      </c>
      <c r="M24" s="496">
        <v>919</v>
      </c>
      <c r="N24" s="496">
        <v>915</v>
      </c>
      <c r="O24" s="496">
        <v>0</v>
      </c>
      <c r="P24" s="496">
        <v>0</v>
      </c>
      <c r="Q24" s="497">
        <v>564839</v>
      </c>
      <c r="R24" s="497">
        <v>0</v>
      </c>
      <c r="S24" s="497">
        <v>0</v>
      </c>
      <c r="T24" s="497">
        <v>0</v>
      </c>
      <c r="U24" s="497">
        <v>562275</v>
      </c>
      <c r="V24" s="497">
        <v>0</v>
      </c>
      <c r="W24" s="497">
        <v>0</v>
      </c>
      <c r="X24" s="497">
        <v>0</v>
      </c>
      <c r="Y24" s="498">
        <f>Q24+R24+S24+T24</f>
        <v>564839</v>
      </c>
      <c r="Z24" s="498">
        <f>U24+V24+W24+X24</f>
        <v>562275</v>
      </c>
      <c r="AA24" s="394"/>
      <c r="AB24" s="394"/>
      <c r="AC24" s="394"/>
      <c r="AD24" s="394"/>
      <c r="AE24" s="394"/>
      <c r="AF24" s="395"/>
      <c r="AG24" s="395"/>
      <c r="AH24" s="395"/>
      <c r="AI24" s="395"/>
      <c r="AJ24" s="395"/>
      <c r="AK24" s="395"/>
      <c r="AL24" s="395"/>
    </row>
    <row r="25" spans="1:38" ht="12.75">
      <c r="A25" s="499"/>
      <c r="B25" s="499"/>
      <c r="C25" s="500">
        <v>236</v>
      </c>
      <c r="D25" s="500">
        <v>37</v>
      </c>
      <c r="E25" s="500">
        <v>5</v>
      </c>
      <c r="F25" s="500">
        <v>0</v>
      </c>
      <c r="G25" s="500">
        <v>268</v>
      </c>
      <c r="H25" s="500">
        <v>236</v>
      </c>
      <c r="I25" s="500">
        <v>37</v>
      </c>
      <c r="J25" s="500">
        <v>5</v>
      </c>
      <c r="K25" s="500">
        <v>0</v>
      </c>
      <c r="L25" s="500">
        <v>238</v>
      </c>
      <c r="M25" s="501">
        <f>M23+M24</f>
        <v>22827</v>
      </c>
      <c r="N25" s="501">
        <f>N23+N24</f>
        <v>22823</v>
      </c>
      <c r="O25" s="501">
        <f>O23+O24</f>
        <v>3937</v>
      </c>
      <c r="P25" s="501">
        <f>P23+P24</f>
        <v>3937</v>
      </c>
      <c r="Q25" s="502">
        <f>Q23+Q24</f>
        <v>14035147</v>
      </c>
      <c r="R25" s="502">
        <f aca="true" t="shared" si="0" ref="R25:X25">R23+R24</f>
        <v>2713532</v>
      </c>
      <c r="S25" s="502">
        <f t="shared" si="0"/>
        <v>200605.73</v>
      </c>
      <c r="T25" s="502">
        <f t="shared" si="0"/>
        <v>0</v>
      </c>
      <c r="U25" s="502">
        <f t="shared" si="0"/>
        <v>14032583</v>
      </c>
      <c r="V25" s="502">
        <f t="shared" si="0"/>
        <v>2713532</v>
      </c>
      <c r="W25" s="502">
        <f t="shared" si="0"/>
        <v>200605.73</v>
      </c>
      <c r="X25" s="502">
        <f t="shared" si="0"/>
        <v>0</v>
      </c>
      <c r="Y25" s="503">
        <f>Y23+Y24</f>
        <v>16949284.73</v>
      </c>
      <c r="Z25" s="503">
        <f>Z23+Z24</f>
        <v>16946720.73</v>
      </c>
      <c r="AA25" s="396"/>
      <c r="AB25" s="396"/>
      <c r="AC25" s="396"/>
      <c r="AD25" s="396"/>
      <c r="AE25" s="396"/>
      <c r="AF25" s="397"/>
      <c r="AG25" s="397"/>
      <c r="AH25" s="397"/>
      <c r="AI25" s="397"/>
      <c r="AJ25" s="397"/>
      <c r="AK25" s="397"/>
      <c r="AL25" s="397"/>
    </row>
    <row r="26" spans="1:38" ht="12.75">
      <c r="A26" s="20" t="s">
        <v>665</v>
      </c>
      <c r="B26" s="18"/>
      <c r="C26" s="392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2"/>
      <c r="P26" s="392"/>
      <c r="Q26" s="396"/>
      <c r="R26" s="396"/>
      <c r="S26" s="396"/>
      <c r="T26" s="396"/>
      <c r="U26" s="396"/>
      <c r="V26" s="396"/>
      <c r="W26" s="396"/>
      <c r="X26" s="396"/>
      <c r="Y26" s="396"/>
      <c r="Z26" s="396"/>
      <c r="AA26" s="396"/>
      <c r="AB26" s="396"/>
      <c r="AC26" s="396"/>
      <c r="AD26" s="396"/>
      <c r="AE26" s="396"/>
      <c r="AF26" s="397"/>
      <c r="AG26" s="397"/>
      <c r="AH26" s="397"/>
      <c r="AI26" s="397"/>
      <c r="AJ26" s="397"/>
      <c r="AK26" s="397"/>
      <c r="AL26" s="397"/>
    </row>
    <row r="27" spans="1:12" ht="11.25">
      <c r="A27" s="22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30" ht="12.75">
      <c r="Y30" s="251"/>
    </row>
    <row r="31" ht="12.75">
      <c r="Y31" s="398"/>
    </row>
  </sheetData>
  <sheetProtection/>
  <mergeCells count="30">
    <mergeCell ref="A9:J9"/>
    <mergeCell ref="K9:L9"/>
    <mergeCell ref="M9:N9"/>
    <mergeCell ref="O9:V9"/>
    <mergeCell ref="Y19:Y21"/>
    <mergeCell ref="Z19:Z21"/>
    <mergeCell ref="C20:G20"/>
    <mergeCell ref="H20:L20"/>
    <mergeCell ref="M20:M21"/>
    <mergeCell ref="N20:N21"/>
    <mergeCell ref="O20:O21"/>
    <mergeCell ref="P20:P21"/>
    <mergeCell ref="Q20:T20"/>
    <mergeCell ref="U20:X20"/>
    <mergeCell ref="Q19:X19"/>
    <mergeCell ref="O10:R10"/>
    <mergeCell ref="S10:V10"/>
    <mergeCell ref="M19:N19"/>
    <mergeCell ref="O19:P19"/>
    <mergeCell ref="W9:W11"/>
    <mergeCell ref="X9:X11"/>
    <mergeCell ref="M10:M11"/>
    <mergeCell ref="N10:N11"/>
    <mergeCell ref="A19:A21"/>
    <mergeCell ref="B19:B21"/>
    <mergeCell ref="C19:L19"/>
    <mergeCell ref="F10:J10"/>
    <mergeCell ref="K10:K11"/>
    <mergeCell ref="A10:E10"/>
    <mergeCell ref="L10:L11"/>
  </mergeCells>
  <printOptions horizontalCentered="1"/>
  <pageMargins left="0" right="0" top="0.7874015748031497" bottom="0" header="0.5118110236220472" footer="0.5118110236220472"/>
  <pageSetup horizontalDpi="600" verticalDpi="600" orientation="landscape" paperSize="9" scale="50" r:id="rId1"/>
  <headerFooter alignWithMargins="0">
    <oddFooter>&amp;CAnexa 2 pag.17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camelia.hingu</cp:lastModifiedBy>
  <cp:lastPrinted>2023-01-03T12:01:11Z</cp:lastPrinted>
  <dcterms:created xsi:type="dcterms:W3CDTF">1996-10-14T23:33:28Z</dcterms:created>
  <dcterms:modified xsi:type="dcterms:W3CDTF">2023-01-06T08:28:42Z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